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20"/>
  </bookViews>
  <sheets>
    <sheet name="2 Month Calendar" sheetId="1" r:id="rId1"/>
    <sheet name="Holidays" sheetId="2" r:id="rId2"/>
    <sheet name="How to Use" sheetId="3" r:id="rId3"/>
  </sheets>
  <definedNames>
    <definedName name="_xlnm.Print_Area" localSheetId="0">'2 Month Calendar'!$B$2:$P$24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Monthly-Calendar.com</author>
  </authors>
  <commentList>
    <comment ref="C3" authorId="0">
      <text>
        <r>
          <rPr>
            <sz val="10"/>
            <rFont val="SimSun"/>
            <charset val="134"/>
          </rPr>
          <t>Type any year, for example 2027. US federal holidays are filled in for 2026 to 2035.</t>
        </r>
      </text>
    </comment>
    <comment ref="F3" authorId="0">
      <text>
        <r>
          <rPr>
            <sz val="10"/>
            <rFont val="SimSun"/>
            <charset val="134"/>
          </rPr>
          <t>Choose the first of the 2 months. The others follow by themselves.</t>
        </r>
      </text>
    </comment>
  </commentList>
</comments>
</file>

<file path=xl/sharedStrings.xml><?xml version="1.0" encoding="utf-8"?>
<sst xmlns="http://schemas.openxmlformats.org/spreadsheetml/2006/main" count="161" uniqueCount="51">
  <si>
    <t>2 Month Calendar</t>
  </si>
  <si>
    <t>Year:</t>
  </si>
  <si>
    <t>First month:</t>
  </si>
  <si>
    <t>Week starts on:</t>
  </si>
  <si>
    <t>Sunday</t>
  </si>
  <si>
    <t>Change the yellow cells.</t>
  </si>
  <si>
    <t>Make your own 2 month calendar with events, photos and more styles: monthly-calendar.com</t>
  </si>
  <si>
    <t>Date</t>
  </si>
  <si>
    <t>Holiday or your own day</t>
  </si>
  <si>
    <t>How this list works</t>
  </si>
  <si>
    <t>New Year's Day</t>
  </si>
  <si>
    <t>US federal holidays 2026 to 2035, including the day off when a holiday falls on a weekend.</t>
  </si>
  <si>
    <t>Martin Luther King Jr. Day</t>
  </si>
  <si>
    <t>Add your own days, like birthdays or school breaks, in the empty rows under the list: the date in column A and the name in column B. They turn red on the calendar and show under the month.</t>
  </si>
  <si>
    <t>Presidents' Day</t>
  </si>
  <si>
    <t>Keep the list in date order so the names under each month are in order too.</t>
  </si>
  <si>
    <t>Memorial Day</t>
  </si>
  <si>
    <t>Juneteenth</t>
  </si>
  <si>
    <t>Independence Day (observed)</t>
  </si>
  <si>
    <t>Independence Day</t>
  </si>
  <si>
    <t>Labor Day</t>
  </si>
  <si>
    <t>Columbus Day</t>
  </si>
  <si>
    <t>Veterans Day</t>
  </si>
  <si>
    <t>Thanksgiving Day</t>
  </si>
  <si>
    <t>Christmas Day</t>
  </si>
  <si>
    <t>Juneteenth (observed)</t>
  </si>
  <si>
    <t>Christmas Day (observed)</t>
  </si>
  <si>
    <t>New Year's Day (observed)</t>
  </si>
  <si>
    <t>Veterans Day (observed)</t>
  </si>
  <si>
    <t>Inauguration Day</t>
  </si>
  <si>
    <t>Presidents’ Day</t>
  </si>
  <si>
    <t>How to use this 2 month calendar</t>
  </si>
  <si>
    <t>Step 1</t>
  </si>
  <si>
    <t>On the "2 Month Calendar" sheet, type a year in the yellow Year cell (C3), for example 2027.</t>
  </si>
  <si>
    <t>Step 2</t>
  </si>
  <si>
    <t>Choose the first month in the yellow cell (F3). The second month follows by itself.</t>
  </si>
  <si>
    <t>Step 3</t>
  </si>
  <si>
    <t>Choose Sunday or Monday in the yellow "Week starts on" cell (K3).</t>
  </si>
  <si>
    <t>Step 4</t>
  </si>
  <si>
    <t>Type your plans in the white space under each date. Holiday dates turn red, and their names are listed under each month.</t>
  </si>
  <si>
    <t>Step 5</t>
  </si>
  <si>
    <t>Print it: File &gt; Print. It is set to fit on one US Letter page in landscape. For A4, change the paper size before printing.</t>
  </si>
  <si>
    <t>Your own days</t>
  </si>
  <si>
    <t>Add birthdays, trips or school breaks on the "Holidays" sheet, in the empty rows under the list. They show on the calendar like holidays.</t>
  </si>
  <si>
    <t>Google Sheets</t>
  </si>
  <si>
    <t>Upload this file to Google Drive and open it with Google Sheets. The dates and holidays keep working.</t>
  </si>
  <si>
    <t>Good to know</t>
  </si>
  <si>
    <t>What you type stays in its box when you change the months, so save a copy of the file for each set of months you plan.</t>
  </si>
  <si>
    <t>Made by</t>
  </si>
  <si>
    <t>Monthly-Calendar.com. Free to use for personal, school and work planning.</t>
  </si>
  <si>
    <t>https://monthly-calendar.com/2-month-calendar/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</si>
</sst>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mmm\ d\,\ yyyy"/>
    <numFmt numFmtId="181" formatCode="yyyy/mm/dd"/>
    <numFmt numFmtId="182" formatCode="mmmm\ yyyy"/>
    <numFmt numFmtId="183" formatCode="ddd"/>
    <numFmt numFmtId="184" formatCode="d"/>
  </numFmts>
  <fonts count="36">
    <font>
      <sz val="11"/>
      <color theme="1"/>
      <name val="Calibri"/>
      <charset val="134"/>
      <scheme val="minor"/>
    </font>
    <font>
      <b/>
      <sz val="16"/>
      <color rgb="FF1E3A8A"/>
      <name val="Arial"/>
      <charset val="134"/>
    </font>
    <font>
      <b/>
      <sz val="10"/>
      <color rgb="FF111827"/>
      <name val="Arial"/>
      <charset val="134"/>
    </font>
    <font>
      <sz val="10"/>
      <color rgb="FF111827"/>
      <name val="Arial"/>
      <charset val="134"/>
    </font>
    <font>
      <u/>
      <sz val="10"/>
      <color rgb="FF1E3A8A"/>
      <name val="Arial"/>
      <charset val="134"/>
    </font>
    <font>
      <b/>
      <sz val="10"/>
      <color rgb="FFFFFFFF"/>
      <name val="Arial"/>
      <charset val="134"/>
    </font>
    <font>
      <b/>
      <sz val="10"/>
      <color rgb="FF1E3A8A"/>
      <name val="Arial"/>
      <charset val="134"/>
    </font>
    <font>
      <i/>
      <sz val="9"/>
      <color rgb="FF4B5563"/>
      <name val="Arial"/>
      <charset val="134"/>
    </font>
    <font>
      <b/>
      <sz val="20"/>
      <color rgb="FF1E3A8A"/>
      <name val="Arial"/>
      <charset val="134"/>
    </font>
    <font>
      <b/>
      <sz val="11"/>
      <color rgb="FF111827"/>
      <name val="Arial"/>
      <charset val="134"/>
    </font>
    <font>
      <b/>
      <sz val="14"/>
      <color rgb="FF1E3A8A"/>
      <name val="Arial"/>
      <charset val="134"/>
    </font>
    <font>
      <b/>
      <sz val="9"/>
      <color rgb="FFFFFFFF"/>
      <name val="Arial"/>
      <charset val="134"/>
    </font>
    <font>
      <sz val="8"/>
      <color rgb="FF111827"/>
      <name val="Arial"/>
      <charset val="134"/>
    </font>
    <font>
      <sz val="8"/>
      <color rgb="FFB91C1C"/>
      <name val="Arial"/>
      <charset val="134"/>
    </font>
    <font>
      <u/>
      <sz val="9"/>
      <color rgb="FF1E3A8A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SimSun"/>
      <charset val="134"/>
    </font>
  </fonts>
  <fills count="36">
    <fill>
      <patternFill patternType="none"/>
    </fill>
    <fill>
      <patternFill patternType="gray125"/>
    </fill>
    <fill>
      <patternFill patternType="solid">
        <fgColor rgb="FF1E3A8A"/>
        <bgColor indexed="64"/>
      </patternFill>
    </fill>
    <fill>
      <patternFill patternType="solid">
        <fgColor rgb="FFEEF2FF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rgb="FFB8C0CC"/>
      </right>
      <top style="thin">
        <color rgb="FFB8C0CC"/>
      </top>
      <bottom style="thin">
        <color rgb="FFB8C0CC"/>
      </bottom>
      <diagonal/>
    </border>
    <border>
      <left style="thin">
        <color rgb="FFB8C0CC"/>
      </left>
      <right style="thin">
        <color rgb="FFB8C0CC"/>
      </right>
      <top style="thin">
        <color rgb="FFB8C0CC"/>
      </top>
      <bottom style="thin">
        <color rgb="FFB8C0CC"/>
      </bottom>
      <diagonal/>
    </border>
    <border>
      <left style="thin">
        <color rgb="FFB8C0CC"/>
      </left>
      <right style="medium">
        <color auto="1"/>
      </right>
      <top style="thin">
        <color rgb="FFB8C0CC"/>
      </top>
      <bottom style="thin">
        <color rgb="FFB8C0CC"/>
      </bottom>
      <diagonal/>
    </border>
    <border>
      <left style="medium">
        <color auto="1"/>
      </left>
      <right style="thin">
        <color rgb="FFB8C0CC"/>
      </right>
      <top style="thin">
        <color rgb="FFB8C0CC"/>
      </top>
      <bottom/>
      <diagonal/>
    </border>
    <border>
      <left style="thin">
        <color rgb="FFB8C0CC"/>
      </left>
      <right style="thin">
        <color rgb="FFB8C0CC"/>
      </right>
      <top style="thin">
        <color rgb="FFB8C0CC"/>
      </top>
      <bottom/>
      <diagonal/>
    </border>
    <border>
      <left style="thin">
        <color rgb="FFB8C0CC"/>
      </left>
      <right style="medium">
        <color auto="1"/>
      </right>
      <top style="thin">
        <color rgb="FFB8C0CC"/>
      </top>
      <bottom/>
      <diagonal/>
    </border>
    <border>
      <left style="medium">
        <color auto="1"/>
      </left>
      <right style="thin">
        <color rgb="FFB8C0CC"/>
      </right>
      <top/>
      <bottom style="thin">
        <color rgb="FFB8C0CC"/>
      </bottom>
      <diagonal/>
    </border>
    <border>
      <left style="thin">
        <color rgb="FFB8C0CC"/>
      </left>
      <right style="thin">
        <color rgb="FFB8C0CC"/>
      </right>
      <top/>
      <bottom style="thin">
        <color rgb="FFB8C0CC"/>
      </bottom>
      <diagonal/>
    </border>
    <border>
      <left style="thin">
        <color rgb="FFB8C0CC"/>
      </left>
      <right style="medium">
        <color auto="1"/>
      </right>
      <top/>
      <bottom style="thin">
        <color rgb="FFB8C0CC"/>
      </bottom>
      <diagonal/>
    </border>
    <border>
      <left style="medium">
        <color auto="1"/>
      </left>
      <right style="thin">
        <color rgb="FFB8C0CC"/>
      </right>
      <top/>
      <bottom style="medium">
        <color auto="1"/>
      </bottom>
      <diagonal/>
    </border>
    <border>
      <left style="thin">
        <color rgb="FFB8C0CC"/>
      </left>
      <right style="thin">
        <color rgb="FFB8C0CC"/>
      </right>
      <top/>
      <bottom style="medium">
        <color auto="1"/>
      </bottom>
      <diagonal/>
    </border>
    <border>
      <left style="thin">
        <color rgb="FFB8C0CC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5" fillId="0" borderId="0" applyFont="0" applyFill="0" applyBorder="0" applyAlignment="0" applyProtection="0">
      <alignment vertical="center"/>
    </xf>
    <xf numFmtId="177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179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5" borderId="21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6" borderId="24" applyNumberFormat="0" applyAlignment="0" applyProtection="0">
      <alignment vertical="center"/>
    </xf>
    <xf numFmtId="0" fontId="25" fillId="7" borderId="25" applyNumberFormat="0" applyAlignment="0" applyProtection="0">
      <alignment vertical="center"/>
    </xf>
    <xf numFmtId="0" fontId="26" fillId="7" borderId="24" applyNumberFormat="0" applyAlignment="0" applyProtection="0">
      <alignment vertical="center"/>
    </xf>
    <xf numFmtId="0" fontId="27" fillId="8" borderId="26" applyNumberFormat="0" applyAlignment="0" applyProtection="0">
      <alignment vertical="center"/>
    </xf>
    <xf numFmtId="0" fontId="28" fillId="0" borderId="27" applyNumberFormat="0" applyFill="0" applyAlignment="0" applyProtection="0">
      <alignment vertical="center"/>
    </xf>
    <xf numFmtId="0" fontId="29" fillId="0" borderId="28" applyNumberFormat="0" applyFill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4" fillId="0" borderId="0" xfId="0" applyFont="1"/>
    <xf numFmtId="0" fontId="0" fillId="0" borderId="0" xfId="0" applyAlignment="1">
      <alignment horizontal="left"/>
    </xf>
    <xf numFmtId="0" fontId="5" fillId="2" borderId="7" xfId="0" applyFont="1" applyFill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6" fillId="0" borderId="7" xfId="0" applyFont="1" applyBorder="1" applyAlignment="1">
      <alignment vertical="center"/>
    </xf>
    <xf numFmtId="180" fontId="3" fillId="0" borderId="7" xfId="0" applyNumberFormat="1" applyFont="1" applyBorder="1" applyAlignment="1">
      <alignment horizontal="left" vertical="center"/>
    </xf>
    <xf numFmtId="0" fontId="3" fillId="0" borderId="7" xfId="0" applyFont="1" applyBorder="1" applyAlignment="1">
      <alignment vertical="center" indent="1"/>
    </xf>
    <xf numFmtId="0" fontId="7" fillId="0" borderId="7" xfId="0" applyFont="1" applyBorder="1" applyAlignment="1">
      <alignment vertical="center" wrapText="1"/>
    </xf>
    <xf numFmtId="0" fontId="8" fillId="3" borderId="7" xfId="0" applyFont="1" applyFill="1" applyBorder="1" applyAlignment="1">
      <alignment horizontal="center" vertical="center"/>
    </xf>
    <xf numFmtId="0" fontId="0" fillId="3" borderId="7" xfId="0" applyFill="1" applyBorder="1"/>
    <xf numFmtId="181" fontId="0" fillId="0" borderId="0" xfId="0" applyNumberFormat="1"/>
    <xf numFmtId="0" fontId="2" fillId="0" borderId="7" xfId="0" applyFont="1" applyBorder="1" applyAlignment="1">
      <alignment horizontal="right" vertical="center" indent="1"/>
    </xf>
    <xf numFmtId="1" fontId="9" fillId="4" borderId="7" xfId="0" applyNumberFormat="1" applyFont="1" applyFill="1" applyBorder="1" applyAlignment="1">
      <alignment horizontal="center" vertical="center"/>
    </xf>
    <xf numFmtId="0" fontId="0" fillId="0" borderId="7" xfId="0" applyBorder="1"/>
    <xf numFmtId="0" fontId="9" fillId="4" borderId="7" xfId="0" applyFont="1" applyFill="1" applyBorder="1" applyAlignment="1">
      <alignment horizontal="center" vertical="center"/>
    </xf>
    <xf numFmtId="0" fontId="0" fillId="4" borderId="7" xfId="0" applyFill="1" applyBorder="1"/>
    <xf numFmtId="0" fontId="7" fillId="0" borderId="7" xfId="0" applyFont="1" applyBorder="1" applyAlignment="1">
      <alignment horizontal="right" vertical="center"/>
    </xf>
    <xf numFmtId="182" fontId="10" fillId="0" borderId="1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183" fontId="11" fillId="2" borderId="9" xfId="0" applyNumberFormat="1" applyFont="1" applyFill="1" applyBorder="1" applyAlignment="1">
      <alignment horizontal="center" vertical="center"/>
    </xf>
    <xf numFmtId="183" fontId="11" fillId="2" borderId="10" xfId="0" applyNumberFormat="1" applyFont="1" applyFill="1" applyBorder="1" applyAlignment="1">
      <alignment horizontal="center" vertical="center"/>
    </xf>
    <xf numFmtId="183" fontId="11" fillId="2" borderId="11" xfId="0" applyNumberFormat="1" applyFont="1" applyFill="1" applyBorder="1" applyAlignment="1">
      <alignment horizontal="center" vertical="center"/>
    </xf>
    <xf numFmtId="184" fontId="2" fillId="0" borderId="12" xfId="0" applyNumberFormat="1" applyFont="1" applyBorder="1" applyAlignment="1">
      <alignment horizontal="left" vertical="top" indent="1"/>
    </xf>
    <xf numFmtId="184" fontId="2" fillId="0" borderId="13" xfId="0" applyNumberFormat="1" applyFont="1" applyBorder="1" applyAlignment="1">
      <alignment horizontal="left" vertical="top" indent="1"/>
    </xf>
    <xf numFmtId="184" fontId="2" fillId="0" borderId="14" xfId="0" applyNumberFormat="1" applyFont="1" applyBorder="1" applyAlignment="1">
      <alignment horizontal="left" vertical="top" indent="1"/>
    </xf>
    <xf numFmtId="0" fontId="12" fillId="0" borderId="15" xfId="0" applyFont="1" applyBorder="1" applyAlignment="1">
      <alignment vertical="top" wrapText="1"/>
    </xf>
    <xf numFmtId="0" fontId="12" fillId="0" borderId="16" xfId="0" applyFont="1" applyBorder="1" applyAlignment="1">
      <alignment vertical="top" wrapText="1"/>
    </xf>
    <xf numFmtId="0" fontId="12" fillId="0" borderId="17" xfId="0" applyFont="1" applyBorder="1" applyAlignment="1">
      <alignment vertical="top" wrapText="1"/>
    </xf>
    <xf numFmtId="0" fontId="12" fillId="0" borderId="18" xfId="0" applyFont="1" applyBorder="1" applyAlignment="1">
      <alignment vertical="top" wrapText="1"/>
    </xf>
    <xf numFmtId="0" fontId="12" fillId="0" borderId="19" xfId="0" applyFont="1" applyBorder="1" applyAlignment="1">
      <alignment vertical="top" wrapText="1"/>
    </xf>
    <xf numFmtId="0" fontId="12" fillId="0" borderId="20" xfId="0" applyFont="1" applyBorder="1" applyAlignment="1">
      <alignment vertical="top" wrapText="1"/>
    </xf>
    <xf numFmtId="0" fontId="13" fillId="0" borderId="0" xfId="0" applyFont="1" applyAlignment="1">
      <alignment horizontal="left" vertical="center" shrinkToFit="1"/>
    </xf>
    <xf numFmtId="0" fontId="14" fillId="0" borderId="0" xfId="0" applyFont="1" applyAlignment="1">
      <alignment horizontal="right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5">
    <dxf>
      <font>
        <name val="Arial"/>
        <scheme val="none"/>
        <color rgb="FFC3CAD5"/>
      </font>
      <fill>
        <patternFill patternType="solid">
          <fgColor rgb="FFF8FAFC"/>
          <bgColor rgb="FFF8FAFC"/>
        </patternFill>
      </fill>
    </dxf>
    <dxf>
      <font>
        <name val="Arial"/>
        <scheme val="none"/>
        <b val="1"/>
        <color rgb="FFB91C1C"/>
      </font>
      <fill>
        <patternFill patternType="solid">
          <fgColor rgb="FFF1F5FB"/>
          <bgColor rgb="FFF1F5FB"/>
        </patternFill>
      </fill>
    </dxf>
    <dxf>
      <font>
        <name val="Arial"/>
        <scheme val="none"/>
        <b val="1"/>
        <color rgb="FFB91C1C"/>
      </font>
    </dxf>
    <dxf>
      <fill>
        <patternFill patternType="solid">
          <fgColor rgb="FFF1F5FB"/>
          <bgColor rgb="FFF1F5FB"/>
        </patternFill>
      </fill>
    </dxf>
    <dxf>
      <fill>
        <patternFill patternType="solid">
          <fgColor rgb="FFF8FAFC"/>
          <bgColor rgb="FFF8FAF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0</xdr:colOff>
      <xdr:row>1</xdr:row>
      <xdr:rowOff>86360</xdr:rowOff>
    </xdr:from>
    <xdr:ext cx="876300" cy="323850"/>
    <xdr:pic>
      <xdr:nvPicPr>
        <xdr:cNvPr id="2" name="Image 1" descr="Picture"/>
        <xdr:cNvPicPr/>
      </xdr:nvPicPr>
      <xdr:blipFill>
        <a:blip r:embed="rId1" cstate="print"/>
        <a:stretch>
          <a:fillRect/>
        </a:stretch>
      </xdr:blipFill>
      <xdr:spPr>
        <a:xfrm>
          <a:off x="137160" y="187960"/>
          <a:ext cx="876300" cy="3238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https://monthly-calendar.com/2-month-calendar/" TargetMode="External"/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monthly-calendar.com/2-month-calenda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T189"/>
  <sheetViews>
    <sheetView showGridLines="0" tabSelected="1" workbookViewId="0">
      <selection activeCell="E10" sqref="E10"/>
    </sheetView>
  </sheetViews>
  <sheetFormatPr defaultColWidth="9" defaultRowHeight="14.4"/>
  <cols>
    <col min="1" max="1" width="2" customWidth="1"/>
    <col min="2" max="2" width="10.5" customWidth="1"/>
    <col min="3" max="8" width="12.7777777777778" customWidth="1"/>
    <col min="9" max="9" width="2.2037037037037" customWidth="1"/>
    <col min="10" max="16" width="12.7777777777778" customWidth="1"/>
    <col min="17" max="17" width="2" customWidth="1"/>
    <col min="18" max="20" width="12" hidden="1" customWidth="1"/>
  </cols>
  <sheetData>
    <row r="1" ht="8" customHeight="1"/>
    <row r="2" ht="40" customHeight="1" spans="2:20">
      <c r="B2" s="15" t="s">
        <v>0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T2" s="17">
        <f>IF(Holidays!A2="","",Holidays!A2)</f>
        <v>46023</v>
      </c>
    </row>
    <row r="3" ht="24" customHeight="1" spans="2:20">
      <c r="B3" s="18" t="s">
        <v>1</v>
      </c>
      <c r="C3" s="19">
        <f ca="1">YEAR(TODAY())</f>
        <v>2026</v>
      </c>
      <c r="D3" s="18" t="s">
        <v>2</v>
      </c>
      <c r="E3" s="20"/>
      <c r="F3" s="21" t="str">
        <f ca="1">INDEX({"January","February","March","April","May","June","July","August","September","October","November","December"},MONTH(TODAY()))</f>
        <v>October</v>
      </c>
      <c r="G3" s="22"/>
      <c r="H3" s="18" t="s">
        <v>3</v>
      </c>
      <c r="I3" s="20"/>
      <c r="J3" s="20"/>
      <c r="K3" s="21" t="s">
        <v>4</v>
      </c>
      <c r="L3" s="23" t="s">
        <v>5</v>
      </c>
      <c r="M3" s="20"/>
      <c r="N3" s="20"/>
      <c r="O3" s="20"/>
      <c r="P3" s="20"/>
      <c r="R3">
        <f ca="1">MATCH(F3,{"January","February","March","April","May","June","July","August","September","October","November","December"},0)</f>
        <v>10</v>
      </c>
      <c r="T3" s="17">
        <f>IF(Holidays!A3="","",Holidays!A3)</f>
        <v>46041</v>
      </c>
    </row>
    <row r="4" ht="8" customHeight="1" spans="2:20">
      <c r="R4" s="17">
        <f ca="1">DATE(C3,$R$3+0,1)</f>
        <v>46296</v>
      </c>
      <c r="S4" s="17">
        <f ca="1">R4-WEEKDAY(R4,IF(K3="Monday",2,1))+1</f>
        <v>46292</v>
      </c>
      <c r="T4" s="17">
        <f>IF(Holidays!A4="","",Holidays!A4)</f>
        <v>46069</v>
      </c>
    </row>
    <row r="5" ht="24" customHeight="1" spans="2:20">
      <c r="B5" s="24">
        <f ca="1">$R$4</f>
        <v>46296</v>
      </c>
      <c r="C5" s="25"/>
      <c r="D5" s="25"/>
      <c r="E5" s="25"/>
      <c r="F5" s="25"/>
      <c r="G5" s="25"/>
      <c r="H5" s="26"/>
      <c r="J5" s="24">
        <f ca="1">$R$5</f>
        <v>46327</v>
      </c>
      <c r="K5" s="25"/>
      <c r="L5" s="25"/>
      <c r="M5" s="25"/>
      <c r="N5" s="25"/>
      <c r="O5" s="25"/>
      <c r="P5" s="26"/>
      <c r="R5" s="17">
        <f ca="1">DATE(C3,$R$3+1,1)</f>
        <v>46327</v>
      </c>
      <c r="S5" s="17">
        <f ca="1">R5-WEEKDAY(R5,IF(K3="Monday",2,1))+1</f>
        <v>46327</v>
      </c>
      <c r="T5" s="17">
        <f>IF(Holidays!A5="","",Holidays!A5)</f>
        <v>46167</v>
      </c>
    </row>
    <row r="6" ht="17" customHeight="1" spans="2:20">
      <c r="B6" s="27">
        <f ca="1">$S$4+0</f>
        <v>46292</v>
      </c>
      <c r="C6" s="28">
        <f ca="1">$S$4+1</f>
        <v>46293</v>
      </c>
      <c r="D6" s="28">
        <f ca="1">$S$4+2</f>
        <v>46294</v>
      </c>
      <c r="E6" s="28">
        <f ca="1">$S$4+3</f>
        <v>46295</v>
      </c>
      <c r="F6" s="28">
        <f ca="1">$S$4+4</f>
        <v>46296</v>
      </c>
      <c r="G6" s="28">
        <f ca="1">$S$4+5</f>
        <v>46297</v>
      </c>
      <c r="H6" s="29">
        <f ca="1">$S$4+6</f>
        <v>46298</v>
      </c>
      <c r="J6" s="27">
        <f ca="1">$S$5+0</f>
        <v>46327</v>
      </c>
      <c r="K6" s="28">
        <f ca="1">$S$5+1</f>
        <v>46328</v>
      </c>
      <c r="L6" s="28">
        <f ca="1">$S$5+2</f>
        <v>46329</v>
      </c>
      <c r="M6" s="28">
        <f ca="1">$S$5+3</f>
        <v>46330</v>
      </c>
      <c r="N6" s="28">
        <f ca="1">$S$5+4</f>
        <v>46331</v>
      </c>
      <c r="O6" s="28">
        <f ca="1">$S$5+5</f>
        <v>46332</v>
      </c>
      <c r="P6" s="29">
        <f ca="1">$S$5+6</f>
        <v>46333</v>
      </c>
      <c r="T6" s="17">
        <f>IF(Holidays!A6="","",Holidays!A6)</f>
        <v>46192</v>
      </c>
    </row>
    <row r="7" ht="15" customHeight="1" spans="2:20">
      <c r="B7" s="30">
        <f ca="1">$S$4+0</f>
        <v>46292</v>
      </c>
      <c r="C7" s="31">
        <f ca="1">$S$4+1</f>
        <v>46293</v>
      </c>
      <c r="D7" s="31">
        <f ca="1">$S$4+2</f>
        <v>46294</v>
      </c>
      <c r="E7" s="31">
        <f ca="1">$S$4+3</f>
        <v>46295</v>
      </c>
      <c r="F7" s="31">
        <f ca="1">$S$4+4</f>
        <v>46296</v>
      </c>
      <c r="G7" s="31">
        <f ca="1">$S$4+5</f>
        <v>46297</v>
      </c>
      <c r="H7" s="32">
        <f ca="1">$S$4+6</f>
        <v>46298</v>
      </c>
      <c r="J7" s="30">
        <f ca="1">$S$5+0</f>
        <v>46327</v>
      </c>
      <c r="K7" s="31">
        <f ca="1">$S$5+1</f>
        <v>46328</v>
      </c>
      <c r="L7" s="31">
        <f ca="1">$S$5+2</f>
        <v>46329</v>
      </c>
      <c r="M7" s="31">
        <f ca="1">$S$5+3</f>
        <v>46330</v>
      </c>
      <c r="N7" s="31">
        <f ca="1">$S$5+4</f>
        <v>46331</v>
      </c>
      <c r="O7" s="31">
        <f ca="1">$S$5+5</f>
        <v>46332</v>
      </c>
      <c r="P7" s="32">
        <f ca="1">$S$5+6</f>
        <v>46333</v>
      </c>
      <c r="T7" s="17">
        <f>IF(Holidays!A7="","",Holidays!A7)</f>
        <v>46206</v>
      </c>
    </row>
    <row r="8" ht="60" customHeight="1" spans="2:20">
      <c r="B8" s="33"/>
      <c r="C8" s="34"/>
      <c r="D8" s="34"/>
      <c r="E8" s="34"/>
      <c r="F8" s="34"/>
      <c r="G8" s="34"/>
      <c r="H8" s="35"/>
      <c r="J8" s="33"/>
      <c r="K8" s="34"/>
      <c r="L8" s="34"/>
      <c r="M8" s="34"/>
      <c r="N8" s="34"/>
      <c r="O8" s="34"/>
      <c r="P8" s="35"/>
      <c r="T8" s="17">
        <f>IF(Holidays!A8="","",Holidays!A8)</f>
        <v>46207</v>
      </c>
    </row>
    <row r="9" ht="15" customHeight="1" spans="2:20">
      <c r="B9" s="30">
        <f ca="1">$S$4+7</f>
        <v>46299</v>
      </c>
      <c r="C9" s="31">
        <f ca="1">$S$4+8</f>
        <v>46300</v>
      </c>
      <c r="D9" s="31">
        <f ca="1">$S$4+9</f>
        <v>46301</v>
      </c>
      <c r="E9" s="31">
        <f ca="1">$S$4+10</f>
        <v>46302</v>
      </c>
      <c r="F9" s="31">
        <f ca="1">$S$4+11</f>
        <v>46303</v>
      </c>
      <c r="G9" s="31">
        <f ca="1">$S$4+12</f>
        <v>46304</v>
      </c>
      <c r="H9" s="32">
        <f ca="1">$S$4+13</f>
        <v>46305</v>
      </c>
      <c r="J9" s="30">
        <f ca="1">$S$5+7</f>
        <v>46334</v>
      </c>
      <c r="K9" s="31">
        <f ca="1">$S$5+8</f>
        <v>46335</v>
      </c>
      <c r="L9" s="31">
        <f ca="1">$S$5+9</f>
        <v>46336</v>
      </c>
      <c r="M9" s="31">
        <f ca="1">$S$5+10</f>
        <v>46337</v>
      </c>
      <c r="N9" s="31">
        <f ca="1">$S$5+11</f>
        <v>46338</v>
      </c>
      <c r="O9" s="31">
        <f ca="1">$S$5+12</f>
        <v>46339</v>
      </c>
      <c r="P9" s="32">
        <f ca="1">$S$5+13</f>
        <v>46340</v>
      </c>
      <c r="T9" s="17">
        <f>IF(Holidays!A9="","",Holidays!A9)</f>
        <v>46272</v>
      </c>
    </row>
    <row r="10" ht="60" customHeight="1" spans="2:20">
      <c r="B10" s="33"/>
      <c r="C10" s="34"/>
      <c r="D10" s="34"/>
      <c r="E10" s="34"/>
      <c r="F10" s="34"/>
      <c r="G10" s="34"/>
      <c r="H10" s="35"/>
      <c r="J10" s="33"/>
      <c r="K10" s="34"/>
      <c r="L10" s="34"/>
      <c r="M10" s="34"/>
      <c r="N10" s="34"/>
      <c r="O10" s="34"/>
      <c r="P10" s="35"/>
      <c r="T10" s="17">
        <f>IF(Holidays!A10="","",Holidays!A10)</f>
        <v>46307</v>
      </c>
    </row>
    <row r="11" ht="15" customHeight="1" spans="2:20">
      <c r="B11" s="30">
        <f ca="1">$S$4+14</f>
        <v>46306</v>
      </c>
      <c r="C11" s="31">
        <f ca="1">$S$4+15</f>
        <v>46307</v>
      </c>
      <c r="D11" s="31">
        <f ca="1">$S$4+16</f>
        <v>46308</v>
      </c>
      <c r="E11" s="31">
        <f ca="1">$S$4+17</f>
        <v>46309</v>
      </c>
      <c r="F11" s="31">
        <f ca="1">$S$4+18</f>
        <v>46310</v>
      </c>
      <c r="G11" s="31">
        <f ca="1">$S$4+19</f>
        <v>46311</v>
      </c>
      <c r="H11" s="32">
        <f ca="1">$S$4+20</f>
        <v>46312</v>
      </c>
      <c r="J11" s="30">
        <f ca="1">$S$5+14</f>
        <v>46341</v>
      </c>
      <c r="K11" s="31">
        <f ca="1">$S$5+15</f>
        <v>46342</v>
      </c>
      <c r="L11" s="31">
        <f ca="1">$S$5+16</f>
        <v>46343</v>
      </c>
      <c r="M11" s="31">
        <f ca="1">$S$5+17</f>
        <v>46344</v>
      </c>
      <c r="N11" s="31">
        <f ca="1">$S$5+18</f>
        <v>46345</v>
      </c>
      <c r="O11" s="31">
        <f ca="1">$S$5+19</f>
        <v>46346</v>
      </c>
      <c r="P11" s="32">
        <f ca="1">$S$5+20</f>
        <v>46347</v>
      </c>
      <c r="T11" s="17">
        <f>IF(Holidays!A11="","",Holidays!A11)</f>
        <v>46337</v>
      </c>
    </row>
    <row r="12" ht="60" customHeight="1" spans="2:20">
      <c r="B12" s="33"/>
      <c r="C12" s="34"/>
      <c r="D12" s="34"/>
      <c r="E12" s="34"/>
      <c r="F12" s="34"/>
      <c r="G12" s="34"/>
      <c r="H12" s="35"/>
      <c r="J12" s="33"/>
      <c r="K12" s="34"/>
      <c r="L12" s="34"/>
      <c r="M12" s="34"/>
      <c r="N12" s="34"/>
      <c r="O12" s="34"/>
      <c r="P12" s="35"/>
      <c r="T12" s="17">
        <f>IF(Holidays!A12="","",Holidays!A12)</f>
        <v>46352</v>
      </c>
    </row>
    <row r="13" ht="15" customHeight="1" spans="2:20">
      <c r="B13" s="30">
        <f ca="1">$S$4+21</f>
        <v>46313</v>
      </c>
      <c r="C13" s="31">
        <f ca="1">$S$4+22</f>
        <v>46314</v>
      </c>
      <c r="D13" s="31">
        <f ca="1">$S$4+23</f>
        <v>46315</v>
      </c>
      <c r="E13" s="31">
        <f ca="1">$S$4+24</f>
        <v>46316</v>
      </c>
      <c r="F13" s="31">
        <f ca="1">$S$4+25</f>
        <v>46317</v>
      </c>
      <c r="G13" s="31">
        <f ca="1">$S$4+26</f>
        <v>46318</v>
      </c>
      <c r="H13" s="32">
        <f ca="1">$S$4+27</f>
        <v>46319</v>
      </c>
      <c r="J13" s="30">
        <f ca="1">$S$5+21</f>
        <v>46348</v>
      </c>
      <c r="K13" s="31">
        <f ca="1">$S$5+22</f>
        <v>46349</v>
      </c>
      <c r="L13" s="31">
        <f ca="1">$S$5+23</f>
        <v>46350</v>
      </c>
      <c r="M13" s="31">
        <f ca="1">$S$5+24</f>
        <v>46351</v>
      </c>
      <c r="N13" s="31">
        <f ca="1">$S$5+25</f>
        <v>46352</v>
      </c>
      <c r="O13" s="31">
        <f ca="1">$S$5+26</f>
        <v>46353</v>
      </c>
      <c r="P13" s="32">
        <f ca="1">$S$5+27</f>
        <v>46354</v>
      </c>
      <c r="T13" s="17">
        <f>IF(Holidays!A13="","",Holidays!A13)</f>
        <v>46381</v>
      </c>
    </row>
    <row r="14" ht="60" customHeight="1" spans="2:20">
      <c r="B14" s="33"/>
      <c r="C14" s="34"/>
      <c r="D14" s="34"/>
      <c r="E14" s="34"/>
      <c r="F14" s="34"/>
      <c r="G14" s="34"/>
      <c r="H14" s="35"/>
      <c r="J14" s="33"/>
      <c r="K14" s="34"/>
      <c r="L14" s="34"/>
      <c r="M14" s="34"/>
      <c r="N14" s="34"/>
      <c r="O14" s="34"/>
      <c r="P14" s="35"/>
      <c r="T14" s="17">
        <f>IF(Holidays!A14="","",Holidays!A14)</f>
        <v>46388</v>
      </c>
    </row>
    <row r="15" ht="15" customHeight="1" spans="2:20">
      <c r="B15" s="30">
        <f ca="1">$S$4+28</f>
        <v>46320</v>
      </c>
      <c r="C15" s="31">
        <f ca="1">$S$4+29</f>
        <v>46321</v>
      </c>
      <c r="D15" s="31">
        <f ca="1">$S$4+30</f>
        <v>46322</v>
      </c>
      <c r="E15" s="31">
        <f ca="1">$S$4+31</f>
        <v>46323</v>
      </c>
      <c r="F15" s="31">
        <f ca="1">$S$4+32</f>
        <v>46324</v>
      </c>
      <c r="G15" s="31">
        <f ca="1">$S$4+33</f>
        <v>46325</v>
      </c>
      <c r="H15" s="32">
        <f ca="1">$S$4+34</f>
        <v>46326</v>
      </c>
      <c r="J15" s="30">
        <f ca="1">$S$5+28</f>
        <v>46355</v>
      </c>
      <c r="K15" s="31">
        <f ca="1">$S$5+29</f>
        <v>46356</v>
      </c>
      <c r="L15" s="31">
        <f ca="1">$S$5+30</f>
        <v>46357</v>
      </c>
      <c r="M15" s="31">
        <f ca="1">$S$5+31</f>
        <v>46358</v>
      </c>
      <c r="N15" s="31">
        <f ca="1">$S$5+32</f>
        <v>46359</v>
      </c>
      <c r="O15" s="31">
        <f ca="1">$S$5+33</f>
        <v>46360</v>
      </c>
      <c r="P15" s="32">
        <f ca="1">$S$5+34</f>
        <v>46361</v>
      </c>
      <c r="T15" s="17">
        <f>IF(Holidays!A15="","",Holidays!A15)</f>
        <v>46405</v>
      </c>
    </row>
    <row r="16" ht="60" customHeight="1" spans="2:20">
      <c r="B16" s="33"/>
      <c r="C16" s="34"/>
      <c r="D16" s="34"/>
      <c r="E16" s="34"/>
      <c r="F16" s="34"/>
      <c r="G16" s="34"/>
      <c r="H16" s="35"/>
      <c r="J16" s="33"/>
      <c r="K16" s="34"/>
      <c r="L16" s="34"/>
      <c r="M16" s="34"/>
      <c r="N16" s="34"/>
      <c r="O16" s="34"/>
      <c r="P16" s="35"/>
      <c r="T16" s="17">
        <f>IF(Holidays!A16="","",Holidays!A16)</f>
        <v>46433</v>
      </c>
    </row>
    <row r="17" ht="15" customHeight="1" spans="2:20">
      <c r="B17" s="30">
        <f ca="1">$S$4+35</f>
        <v>46327</v>
      </c>
      <c r="C17" s="31">
        <f ca="1">$S$4+36</f>
        <v>46328</v>
      </c>
      <c r="D17" s="31">
        <f ca="1">$S$4+37</f>
        <v>46329</v>
      </c>
      <c r="E17" s="31">
        <f ca="1">$S$4+38</f>
        <v>46330</v>
      </c>
      <c r="F17" s="31">
        <f ca="1">$S$4+39</f>
        <v>46331</v>
      </c>
      <c r="G17" s="31">
        <f ca="1">$S$4+40</f>
        <v>46332</v>
      </c>
      <c r="H17" s="32">
        <f ca="1">$S$4+41</f>
        <v>46333</v>
      </c>
      <c r="J17" s="30">
        <f ca="1">$S$5+35</f>
        <v>46362</v>
      </c>
      <c r="K17" s="31">
        <f ca="1">$S$5+36</f>
        <v>46363</v>
      </c>
      <c r="L17" s="31">
        <f ca="1">$S$5+37</f>
        <v>46364</v>
      </c>
      <c r="M17" s="31">
        <f ca="1">$S$5+38</f>
        <v>46365</v>
      </c>
      <c r="N17" s="31">
        <f ca="1">$S$5+39</f>
        <v>46366</v>
      </c>
      <c r="O17" s="31">
        <f ca="1">$S$5+40</f>
        <v>46367</v>
      </c>
      <c r="P17" s="32">
        <f ca="1">$S$5+41</f>
        <v>46368</v>
      </c>
      <c r="T17" s="17">
        <f>IF(Holidays!A17="","",Holidays!A17)</f>
        <v>46538</v>
      </c>
    </row>
    <row r="18" ht="60" customHeight="1" spans="2:20">
      <c r="B18" s="36"/>
      <c r="C18" s="37"/>
      <c r="D18" s="37"/>
      <c r="E18" s="37"/>
      <c r="F18" s="37"/>
      <c r="G18" s="37"/>
      <c r="H18" s="38"/>
      <c r="J18" s="36"/>
      <c r="K18" s="37"/>
      <c r="L18" s="37"/>
      <c r="M18" s="37"/>
      <c r="N18" s="37"/>
      <c r="O18" s="37"/>
      <c r="P18" s="38"/>
      <c r="T18" s="17">
        <f>IF(Holidays!A18="","",Holidays!A18)</f>
        <v>46556</v>
      </c>
    </row>
    <row r="19" ht="12" customHeight="1" spans="2:20">
      <c r="B19" s="39" t="str">
        <f ca="1">IFERROR(TEXT(INDEX(Holidays!$A$2:$A$189,MATCH((YEAR($R$4)*100+MONTH($R$4))*100+1,Holidays!$E$2:$E$189,0)),"mmm d")&amp;"   "&amp;INDEX(Holidays!$B$2:$B$189,MATCH((YEAR($R$4)*100+MONTH($R$4))*100+1,Holidays!$E$2:$E$189,0)),"")</f>
        <v>Oct 12   Columbus Day</v>
      </c>
      <c r="J19" s="39" t="str">
        <f ca="1">IFERROR(TEXT(INDEX(Holidays!$A$2:$A$189,MATCH((YEAR($R$5)*100+MONTH($R$5))*100+1,Holidays!$E$2:$E$189,0)),"mmm d")&amp;"   "&amp;INDEX(Holidays!$B$2:$B$189,MATCH((YEAR($R$5)*100+MONTH($R$5))*100+1,Holidays!$E$2:$E$189,0)),"")</f>
        <v>Nov 11   Veterans Day</v>
      </c>
      <c r="T19" s="17">
        <f>IF(Holidays!A19="","",Holidays!A19)</f>
        <v>46557</v>
      </c>
    </row>
    <row r="20" ht="12" customHeight="1" spans="2:20">
      <c r="B20" s="39" t="str">
        <f ca="1">IFERROR(TEXT(INDEX(Holidays!$A$2:$A$189,MATCH((YEAR($R$4)*100+MONTH($R$4))*100+2,Holidays!$E$2:$E$189,0)),"mmm d")&amp;"   "&amp;INDEX(Holidays!$B$2:$B$189,MATCH((YEAR($R$4)*100+MONTH($R$4))*100+2,Holidays!$E$2:$E$189,0)),"")</f>
        <v/>
      </c>
      <c r="J20" s="39" t="str">
        <f ca="1">IFERROR(TEXT(INDEX(Holidays!$A$2:$A$189,MATCH((YEAR($R$5)*100+MONTH($R$5))*100+2,Holidays!$E$2:$E$189,0)),"mmm d")&amp;"   "&amp;INDEX(Holidays!$B$2:$B$189,MATCH((YEAR($R$5)*100+MONTH($R$5))*100+2,Holidays!$E$2:$E$189,0)),"")</f>
        <v>Nov 26   Thanksgiving Day</v>
      </c>
      <c r="T20" s="17">
        <f>IF(Holidays!A20="","",Holidays!A20)</f>
        <v>46572</v>
      </c>
    </row>
    <row r="21" ht="12" customHeight="1" spans="2:20">
      <c r="B21" s="39" t="str">
        <f ca="1">IFERROR(TEXT(INDEX(Holidays!$A$2:$A$189,MATCH((YEAR($R$4)*100+MONTH($R$4))*100+3,Holidays!$E$2:$E$189,0)),"mmm d")&amp;"   "&amp;INDEX(Holidays!$B$2:$B$189,MATCH((YEAR($R$4)*100+MONTH($R$4))*100+3,Holidays!$E$2:$E$189,0)),"")</f>
        <v/>
      </c>
      <c r="J21" s="39" t="str">
        <f ca="1">IFERROR(TEXT(INDEX(Holidays!$A$2:$A$189,MATCH((YEAR($R$5)*100+MONTH($R$5))*100+3,Holidays!$E$2:$E$189,0)),"mmm d")&amp;"   "&amp;INDEX(Holidays!$B$2:$B$189,MATCH((YEAR($R$5)*100+MONTH($R$5))*100+3,Holidays!$E$2:$E$189,0)),"")</f>
        <v/>
      </c>
      <c r="T21" s="17">
        <f>IF(Holidays!A21="","",Holidays!A21)</f>
        <v>46573</v>
      </c>
    </row>
    <row r="22" ht="12" customHeight="1" spans="2:20">
      <c r="B22" s="39" t="str">
        <f ca="1">IFERROR(TEXT(INDEX(Holidays!$A$2:$A$189,MATCH((YEAR($R$4)*100+MONTH($R$4))*100+4,Holidays!$E$2:$E$189,0)),"mmm d")&amp;"   "&amp;INDEX(Holidays!$B$2:$B$189,MATCH((YEAR($R$4)*100+MONTH($R$4))*100+4,Holidays!$E$2:$E$189,0)),"")</f>
        <v/>
      </c>
      <c r="J22" s="39" t="str">
        <f ca="1">IFERROR(TEXT(INDEX(Holidays!$A$2:$A$189,MATCH((YEAR($R$5)*100+MONTH($R$5))*100+4,Holidays!$E$2:$E$189,0)),"mmm d")&amp;"   "&amp;INDEX(Holidays!$B$2:$B$189,MATCH((YEAR($R$5)*100+MONTH($R$5))*100+4,Holidays!$E$2:$E$189,0)),"")</f>
        <v/>
      </c>
      <c r="T22" s="17">
        <f>IF(Holidays!A22="","",Holidays!A22)</f>
        <v>46636</v>
      </c>
    </row>
    <row r="23" spans="2:20">
      <c r="T23" s="17">
        <f>IF(Holidays!A23="","",Holidays!A23)</f>
        <v>46671</v>
      </c>
    </row>
    <row r="24" ht="16" customHeight="1" spans="2:20">
      <c r="B24" s="40" t="s">
        <v>6</v>
      </c>
      <c r="T24" s="17">
        <f>IF(Holidays!A24="","",Holidays!A24)</f>
        <v>46702</v>
      </c>
    </row>
    <row r="25" spans="2:20">
      <c r="T25" s="17">
        <f>IF(Holidays!A25="","",Holidays!A25)</f>
        <v>46716</v>
      </c>
    </row>
    <row r="26" spans="2:20">
      <c r="T26" s="17">
        <f>IF(Holidays!A26="","",Holidays!A26)</f>
        <v>46745</v>
      </c>
    </row>
    <row r="27" spans="2:20">
      <c r="T27" s="17">
        <f>IF(Holidays!A27="","",Holidays!A27)</f>
        <v>46746</v>
      </c>
    </row>
    <row r="28" spans="2:20">
      <c r="T28" s="17">
        <f>IF(Holidays!A28="","",Holidays!A28)</f>
        <v>46752</v>
      </c>
    </row>
    <row r="29" spans="2:20">
      <c r="T29" s="17">
        <f>IF(Holidays!A29="","",Holidays!A29)</f>
        <v>46753</v>
      </c>
    </row>
    <row r="30" spans="2:20">
      <c r="T30" s="17">
        <f>IF(Holidays!A30="","",Holidays!A30)</f>
        <v>46769</v>
      </c>
    </row>
    <row r="31" spans="2:20">
      <c r="T31" s="17">
        <f>IF(Holidays!A31="","",Holidays!A31)</f>
        <v>46804</v>
      </c>
    </row>
    <row r="32" spans="2:20">
      <c r="T32" s="17">
        <f>IF(Holidays!A32="","",Holidays!A32)</f>
        <v>46902</v>
      </c>
    </row>
    <row r="33" spans="20:20">
      <c r="T33" s="17">
        <f>IF(Holidays!A33="","",Holidays!A33)</f>
        <v>46923</v>
      </c>
    </row>
    <row r="34" spans="20:20">
      <c r="T34" s="17">
        <f>IF(Holidays!A34="","",Holidays!A34)</f>
        <v>46938</v>
      </c>
    </row>
    <row r="35" spans="20:20">
      <c r="T35" s="17">
        <f>IF(Holidays!A35="","",Holidays!A35)</f>
        <v>47000</v>
      </c>
    </row>
    <row r="36" spans="20:20">
      <c r="T36" s="17">
        <f>IF(Holidays!A36="","",Holidays!A36)</f>
        <v>47035</v>
      </c>
    </row>
    <row r="37" spans="20:20">
      <c r="T37" s="17">
        <f>IF(Holidays!A37="","",Holidays!A37)</f>
        <v>47067</v>
      </c>
    </row>
    <row r="38" spans="20:20">
      <c r="T38" s="17">
        <f>IF(Holidays!A38="","",Holidays!A38)</f>
        <v>47068</v>
      </c>
    </row>
    <row r="39" spans="20:20">
      <c r="T39" s="17">
        <f>IF(Holidays!A39="","",Holidays!A39)</f>
        <v>47080</v>
      </c>
    </row>
    <row r="40" spans="20:20">
      <c r="T40" s="17">
        <f>IF(Holidays!A40="","",Holidays!A40)</f>
        <v>47112</v>
      </c>
    </row>
    <row r="41" spans="20:20">
      <c r="T41" s="17">
        <f>IF(Holidays!A41="","",Holidays!A41)</f>
        <v>47119</v>
      </c>
    </row>
    <row r="42" spans="20:20">
      <c r="T42" s="17">
        <f>IF(Holidays!A42="","",Holidays!A42)</f>
        <v>47133</v>
      </c>
    </row>
    <row r="43" spans="20:20">
      <c r="T43" s="17">
        <f>IF(Holidays!A43="","",Holidays!A43)</f>
        <v>47138</v>
      </c>
    </row>
    <row r="44" spans="20:20">
      <c r="T44" s="17">
        <f>IF(Holidays!A44="","",Holidays!A44)</f>
        <v>47168</v>
      </c>
    </row>
    <row r="45" spans="20:20">
      <c r="T45" s="17">
        <f>IF(Holidays!A45="","",Holidays!A45)</f>
        <v>47266</v>
      </c>
    </row>
    <row r="46" spans="20:20">
      <c r="T46" s="17">
        <f>IF(Holidays!A46="","",Holidays!A46)</f>
        <v>47288</v>
      </c>
    </row>
    <row r="47" spans="20:20">
      <c r="T47" s="17">
        <f>IF(Holidays!A47="","",Holidays!A47)</f>
        <v>47303</v>
      </c>
    </row>
    <row r="48" spans="20:20">
      <c r="T48" s="17">
        <f>IF(Holidays!A48="","",Holidays!A48)</f>
        <v>47364</v>
      </c>
    </row>
    <row r="49" spans="20:20">
      <c r="T49" s="17">
        <f>IF(Holidays!A49="","",Holidays!A49)</f>
        <v>47399</v>
      </c>
    </row>
    <row r="50" spans="20:20">
      <c r="T50" s="17">
        <f>IF(Holidays!A50="","",Holidays!A50)</f>
        <v>47433</v>
      </c>
    </row>
    <row r="51" spans="20:20">
      <c r="T51" s="17">
        <f>IF(Holidays!A51="","",Holidays!A51)</f>
        <v>47434</v>
      </c>
    </row>
    <row r="52" spans="20:20">
      <c r="T52" s="17">
        <f>IF(Holidays!A52="","",Holidays!A52)</f>
        <v>47444</v>
      </c>
    </row>
    <row r="53" spans="20:20">
      <c r="T53" s="17">
        <f>IF(Holidays!A53="","",Holidays!A53)</f>
        <v>47477</v>
      </c>
    </row>
    <row r="54" spans="20:20">
      <c r="T54" s="17">
        <f>IF(Holidays!A54="","",Holidays!A54)</f>
        <v>47484</v>
      </c>
    </row>
    <row r="55" spans="20:20">
      <c r="T55" s="17">
        <f>IF(Holidays!A55="","",Holidays!A55)</f>
        <v>47504</v>
      </c>
    </row>
    <row r="56" spans="20:20">
      <c r="T56" s="17">
        <f>IF(Holidays!A56="","",Holidays!A56)</f>
        <v>47532</v>
      </c>
    </row>
    <row r="57" spans="20:20">
      <c r="T57" s="17">
        <f>IF(Holidays!A57="","",Holidays!A57)</f>
        <v>47630</v>
      </c>
    </row>
    <row r="58" spans="20:20">
      <c r="T58" s="17">
        <f>IF(Holidays!A58="","",Holidays!A58)</f>
        <v>47653</v>
      </c>
    </row>
    <row r="59" spans="20:20">
      <c r="T59" s="17">
        <f>IF(Holidays!A59="","",Holidays!A59)</f>
        <v>47668</v>
      </c>
    </row>
    <row r="60" spans="20:20">
      <c r="T60" s="17">
        <f>IF(Holidays!A60="","",Holidays!A60)</f>
        <v>47728</v>
      </c>
    </row>
    <row r="61" spans="20:20">
      <c r="T61" s="17">
        <f>IF(Holidays!A61="","",Holidays!A61)</f>
        <v>47770</v>
      </c>
    </row>
    <row r="62" spans="20:20">
      <c r="T62" s="17">
        <f>IF(Holidays!A62="","",Holidays!A62)</f>
        <v>47798</v>
      </c>
    </row>
    <row r="63" spans="20:20">
      <c r="T63" s="17">
        <f>IF(Holidays!A63="","",Holidays!A63)</f>
        <v>47815</v>
      </c>
    </row>
    <row r="64" spans="20:20">
      <c r="T64" s="17">
        <f>IF(Holidays!A64="","",Holidays!A64)</f>
        <v>47842</v>
      </c>
    </row>
    <row r="65" spans="20:20">
      <c r="T65" s="17">
        <f>IF(Holidays!A65="","",Holidays!A65)</f>
        <v>47849</v>
      </c>
    </row>
    <row r="66" spans="20:20">
      <c r="T66" s="17">
        <f>IF(Holidays!A66="","",Holidays!A66)</f>
        <v>47868</v>
      </c>
    </row>
    <row r="67" spans="20:20">
      <c r="T67" s="17">
        <f>IF(Holidays!A67="","",Holidays!A67)</f>
        <v>47896</v>
      </c>
    </row>
    <row r="68" spans="20:20">
      <c r="T68" s="17">
        <f>IF(Holidays!A68="","",Holidays!A68)</f>
        <v>47994</v>
      </c>
    </row>
    <row r="69" spans="20:20">
      <c r="T69" s="17">
        <f>IF(Holidays!A69="","",Holidays!A69)</f>
        <v>48018</v>
      </c>
    </row>
    <row r="70" spans="20:20">
      <c r="T70" s="17">
        <f>IF(Holidays!A70="","",Holidays!A70)</f>
        <v>48033</v>
      </c>
    </row>
    <row r="71" spans="20:20">
      <c r="T71" s="17">
        <f>IF(Holidays!A71="","",Holidays!A71)</f>
        <v>48092</v>
      </c>
    </row>
    <row r="72" spans="20:20">
      <c r="T72" s="17">
        <f>IF(Holidays!A72="","",Holidays!A72)</f>
        <v>48134</v>
      </c>
    </row>
    <row r="73" spans="20:20">
      <c r="T73" s="17">
        <f>IF(Holidays!A73="","",Holidays!A73)</f>
        <v>48163</v>
      </c>
    </row>
    <row r="74" spans="20:20">
      <c r="T74" s="17">
        <f>IF(Holidays!A74="","",Holidays!A74)</f>
        <v>48179</v>
      </c>
    </row>
    <row r="75" spans="20:20">
      <c r="T75" s="17">
        <f>IF(Holidays!A75="","",Holidays!A75)</f>
        <v>48207</v>
      </c>
    </row>
    <row r="76" spans="20:20">
      <c r="T76" s="17">
        <f>IF(Holidays!A76="","",Holidays!A76)</f>
        <v>48214</v>
      </c>
    </row>
    <row r="77" spans="20:20">
      <c r="T77" s="17">
        <f>IF(Holidays!A77="","",Holidays!A77)</f>
        <v>48232</v>
      </c>
    </row>
    <row r="78" spans="20:20">
      <c r="T78" s="17">
        <f>IF(Holidays!A78="","",Holidays!A78)</f>
        <v>48260</v>
      </c>
    </row>
    <row r="79" spans="20:20">
      <c r="T79" s="17">
        <f>IF(Holidays!A79="","",Holidays!A79)</f>
        <v>48365</v>
      </c>
    </row>
    <row r="80" spans="20:20">
      <c r="T80" s="17">
        <f>IF(Holidays!A80="","",Holidays!A80)</f>
        <v>48383</v>
      </c>
    </row>
    <row r="81" spans="20:20">
      <c r="T81" s="17">
        <f>IF(Holidays!A81="","",Holidays!A81)</f>
        <v>48384</v>
      </c>
    </row>
    <row r="82" spans="20:20">
      <c r="T82" s="17">
        <f>IF(Holidays!A82="","",Holidays!A82)</f>
        <v>48399</v>
      </c>
    </row>
    <row r="83" spans="20:20">
      <c r="T83" s="17">
        <f>IF(Holidays!A83="","",Holidays!A83)</f>
        <v>48400</v>
      </c>
    </row>
    <row r="84" spans="20:20">
      <c r="T84" s="17">
        <f>IF(Holidays!A84="","",Holidays!A84)</f>
        <v>48463</v>
      </c>
    </row>
    <row r="85" spans="20:20">
      <c r="T85" s="17">
        <f>IF(Holidays!A85="","",Holidays!A85)</f>
        <v>48498</v>
      </c>
    </row>
    <row r="86" spans="20:20">
      <c r="T86" s="17">
        <f>IF(Holidays!A86="","",Holidays!A86)</f>
        <v>48529</v>
      </c>
    </row>
    <row r="87" spans="20:20">
      <c r="T87" s="17">
        <f>IF(Holidays!A87="","",Holidays!A87)</f>
        <v>48543</v>
      </c>
    </row>
    <row r="88" spans="20:20">
      <c r="T88" s="17">
        <f>IF(Holidays!A88="","",Holidays!A88)</f>
        <v>48572</v>
      </c>
    </row>
    <row r="89" spans="20:20">
      <c r="T89" s="17">
        <f>IF(Holidays!A89="","",Holidays!A89)</f>
        <v>48573</v>
      </c>
    </row>
    <row r="90" spans="20:20">
      <c r="T90" s="17">
        <f>IF(Holidays!A90="","",Holidays!A90)</f>
        <v>48579</v>
      </c>
    </row>
    <row r="91" spans="20:20">
      <c r="T91" s="17">
        <f>IF(Holidays!A91="","",Holidays!A91)</f>
        <v>48580</v>
      </c>
    </row>
    <row r="92" spans="20:20">
      <c r="T92" s="17">
        <f>IF(Holidays!A92="","",Holidays!A92)</f>
        <v>48596</v>
      </c>
    </row>
    <row r="93" spans="20:20">
      <c r="T93" s="17">
        <f>IF(Holidays!A93="","",Holidays!A93)</f>
        <v>48599</v>
      </c>
    </row>
    <row r="94" spans="20:20">
      <c r="T94" s="17">
        <f>IF(Holidays!A94="","",Holidays!A94)</f>
        <v>48631</v>
      </c>
    </row>
    <row r="95" spans="20:20">
      <c r="T95" s="17">
        <f>IF(Holidays!A95="","",Holidays!A95)</f>
        <v>48729</v>
      </c>
    </row>
    <row r="96" spans="20:20">
      <c r="T96" s="17">
        <f>IF(Holidays!A96="","",Holidays!A96)</f>
        <v>48749</v>
      </c>
    </row>
    <row r="97" spans="20:20">
      <c r="T97" s="17">
        <f>IF(Holidays!A97="","",Holidays!A97)</f>
        <v>48750</v>
      </c>
    </row>
    <row r="98" spans="20:20">
      <c r="T98" s="17">
        <f>IF(Holidays!A98="","",Holidays!A98)</f>
        <v>48764</v>
      </c>
    </row>
    <row r="99" spans="20:20">
      <c r="T99" s="17">
        <f>IF(Holidays!A99="","",Holidays!A99)</f>
        <v>48827</v>
      </c>
    </row>
    <row r="100" spans="20:20">
      <c r="T100" s="17">
        <f>IF(Holidays!A100="","",Holidays!A100)</f>
        <v>48862</v>
      </c>
    </row>
    <row r="101" spans="20:20">
      <c r="T101" s="17">
        <f>IF(Holidays!A101="","",Holidays!A101)</f>
        <v>48894</v>
      </c>
    </row>
    <row r="102" spans="20:20">
      <c r="T102" s="17">
        <f>IF(Holidays!A102="","",Holidays!A102)</f>
        <v>48907</v>
      </c>
    </row>
    <row r="103" spans="20:20">
      <c r="T103" s="17">
        <f>IF(Holidays!A103="","",Holidays!A103)</f>
        <v>48938</v>
      </c>
    </row>
    <row r="104" spans="20:20">
      <c r="T104" s="17">
        <f>IF(Holidays!A104="","",Holidays!A104)</f>
        <v>48939</v>
      </c>
    </row>
    <row r="105" spans="20:20">
      <c r="T105" s="17">
        <f>IF(Holidays!A105="","",Holidays!A105)</f>
        <v>48945</v>
      </c>
    </row>
    <row r="106" spans="20:20">
      <c r="T106" s="17">
        <f>IF(Holidays!A106="","",Holidays!A106)</f>
        <v>48946</v>
      </c>
    </row>
    <row r="107" spans="20:20">
      <c r="T107" s="17">
        <f>IF(Holidays!A107="","",Holidays!A107)</f>
        <v>48960</v>
      </c>
    </row>
    <row r="108" spans="20:20">
      <c r="T108" s="17">
        <f>IF(Holidays!A108="","",Holidays!A108)</f>
        <v>48995</v>
      </c>
    </row>
    <row r="109" spans="20:20">
      <c r="T109" s="17">
        <f>IF(Holidays!A109="","",Holidays!A109)</f>
        <v>49093</v>
      </c>
    </row>
    <row r="110" spans="20:20">
      <c r="T110" s="17">
        <f>IF(Holidays!A110="","",Holidays!A110)</f>
        <v>49114</v>
      </c>
    </row>
    <row r="111" spans="20:20">
      <c r="T111" s="17">
        <f>IF(Holidays!A111="","",Holidays!A111)</f>
        <v>49129</v>
      </c>
    </row>
    <row r="112" spans="20:20">
      <c r="T112" s="17">
        <f>IF(Holidays!A112="","",Holidays!A112)</f>
        <v>49191</v>
      </c>
    </row>
    <row r="113" spans="20:20">
      <c r="T113" s="17">
        <f>IF(Holidays!A113="","",Holidays!A113)</f>
        <v>49226</v>
      </c>
    </row>
    <row r="114" spans="20:20">
      <c r="T114" s="17">
        <f>IF(Holidays!A114="","",Holidays!A114)</f>
        <v>49258</v>
      </c>
    </row>
    <row r="115" spans="20:20">
      <c r="T115" s="17">
        <f>IF(Holidays!A115="","",Holidays!A115)</f>
        <v>49259</v>
      </c>
    </row>
    <row r="116" spans="20:20">
      <c r="T116" s="17">
        <f>IF(Holidays!A116="","",Holidays!A116)</f>
        <v>49271</v>
      </c>
    </row>
    <row r="117" spans="20:20">
      <c r="T117" s="17">
        <f>IF(Holidays!A117="","",Holidays!A117)</f>
        <v>49303</v>
      </c>
    </row>
    <row r="118" spans="20:20">
      <c r="T118" s="17">
        <f>IF(Holidays!A118="","",Holidays!A118)</f>
        <v>49310</v>
      </c>
    </row>
    <row r="119" spans="20:20">
      <c r="T119" s="17">
        <f>IF(Holidays!A119="","",Holidays!A119)</f>
        <v>49324</v>
      </c>
    </row>
    <row r="120" spans="20:20">
      <c r="T120" s="17">
        <f>IF(Holidays!A120="","",Holidays!A120)</f>
        <v>49359</v>
      </c>
    </row>
    <row r="121" spans="20:20">
      <c r="T121" s="17">
        <f>IF(Holidays!A121="","",Holidays!A121)</f>
        <v>49457</v>
      </c>
    </row>
    <row r="122" spans="20:20">
      <c r="T122" s="17">
        <f>IF(Holidays!A122="","",Holidays!A122)</f>
        <v>49479</v>
      </c>
    </row>
    <row r="123" spans="20:20">
      <c r="T123" s="17">
        <f>IF(Holidays!A123="","",Holidays!A123)</f>
        <v>49494</v>
      </c>
    </row>
    <row r="124" spans="20:20">
      <c r="T124" s="17">
        <f>IF(Holidays!A124="","",Holidays!A124)</f>
        <v>49555</v>
      </c>
    </row>
    <row r="125" spans="20:20">
      <c r="T125" s="17">
        <f>IF(Holidays!A125="","",Holidays!A125)</f>
        <v>49590</v>
      </c>
    </row>
    <row r="126" spans="20:20">
      <c r="T126" s="17">
        <f>IF(Holidays!A126="","",Holidays!A126)</f>
        <v>49624</v>
      </c>
    </row>
    <row r="127" spans="20:20">
      <c r="T127" s="17">
        <f>IF(Holidays!A127="","",Holidays!A127)</f>
        <v>49625</v>
      </c>
    </row>
    <row r="128" spans="20:20">
      <c r="T128" s="17">
        <f>IF(Holidays!A128="","",Holidays!A128)</f>
        <v>49635</v>
      </c>
    </row>
    <row r="129" spans="20:20">
      <c r="T129" s="17">
        <f>IF(Holidays!A129="","",Holidays!A129)</f>
        <v>49668</v>
      </c>
    </row>
    <row r="130" spans="20:20">
      <c r="T130" s="17" t="str">
        <f>IF(Holidays!A130="","",Holidays!A130)</f>
        <v/>
      </c>
    </row>
    <row r="131" spans="20:20">
      <c r="T131" s="17" t="str">
        <f>IF(Holidays!A131="","",Holidays!A131)</f>
        <v/>
      </c>
    </row>
    <row r="132" spans="20:20">
      <c r="T132" s="17" t="str">
        <f>IF(Holidays!A132="","",Holidays!A132)</f>
        <v/>
      </c>
    </row>
    <row r="133" spans="20:20">
      <c r="T133" s="17" t="str">
        <f>IF(Holidays!A133="","",Holidays!A133)</f>
        <v/>
      </c>
    </row>
    <row r="134" spans="20:20">
      <c r="T134" s="17" t="str">
        <f>IF(Holidays!A134="","",Holidays!A134)</f>
        <v/>
      </c>
    </row>
    <row r="135" spans="20:20">
      <c r="T135" s="17" t="str">
        <f>IF(Holidays!A135="","",Holidays!A135)</f>
        <v/>
      </c>
    </row>
    <row r="136" spans="20:20">
      <c r="T136" s="17" t="str">
        <f>IF(Holidays!A136="","",Holidays!A136)</f>
        <v/>
      </c>
    </row>
    <row r="137" spans="20:20">
      <c r="T137" s="17" t="str">
        <f>IF(Holidays!A137="","",Holidays!A137)</f>
        <v/>
      </c>
    </row>
    <row r="138" spans="20:20">
      <c r="T138" s="17" t="str">
        <f>IF(Holidays!A138="","",Holidays!A138)</f>
        <v/>
      </c>
    </row>
    <row r="139" spans="20:20">
      <c r="T139" s="17" t="str">
        <f>IF(Holidays!A139="","",Holidays!A139)</f>
        <v/>
      </c>
    </row>
    <row r="140" spans="20:20">
      <c r="T140" s="17" t="str">
        <f>IF(Holidays!A140="","",Holidays!A140)</f>
        <v/>
      </c>
    </row>
    <row r="141" spans="20:20">
      <c r="T141" s="17" t="str">
        <f>IF(Holidays!A141="","",Holidays!A141)</f>
        <v/>
      </c>
    </row>
    <row r="142" spans="20:20">
      <c r="T142" s="17" t="str">
        <f>IF(Holidays!A142="","",Holidays!A142)</f>
        <v/>
      </c>
    </row>
    <row r="143" spans="20:20">
      <c r="T143" s="17" t="str">
        <f>IF(Holidays!A143="","",Holidays!A143)</f>
        <v/>
      </c>
    </row>
    <row r="144" spans="20:20">
      <c r="T144" s="17" t="str">
        <f>IF(Holidays!A144="","",Holidays!A144)</f>
        <v/>
      </c>
    </row>
    <row r="145" spans="20:20">
      <c r="T145" s="17" t="str">
        <f>IF(Holidays!A145="","",Holidays!A145)</f>
        <v/>
      </c>
    </row>
    <row r="146" spans="20:20">
      <c r="T146" s="17" t="str">
        <f>IF(Holidays!A146="","",Holidays!A146)</f>
        <v/>
      </c>
    </row>
    <row r="147" spans="20:20">
      <c r="T147" s="17" t="str">
        <f>IF(Holidays!A147="","",Holidays!A147)</f>
        <v/>
      </c>
    </row>
    <row r="148" spans="20:20">
      <c r="T148" s="17" t="str">
        <f>IF(Holidays!A148="","",Holidays!A148)</f>
        <v/>
      </c>
    </row>
    <row r="149" spans="20:20">
      <c r="T149" s="17" t="str">
        <f>IF(Holidays!A149="","",Holidays!A149)</f>
        <v/>
      </c>
    </row>
    <row r="150" spans="20:20">
      <c r="T150" s="17" t="str">
        <f>IF(Holidays!A150="","",Holidays!A150)</f>
        <v/>
      </c>
    </row>
    <row r="151" spans="20:20">
      <c r="T151" s="17" t="str">
        <f>IF(Holidays!A151="","",Holidays!A151)</f>
        <v/>
      </c>
    </row>
    <row r="152" spans="20:20">
      <c r="T152" s="17" t="str">
        <f>IF(Holidays!A152="","",Holidays!A152)</f>
        <v/>
      </c>
    </row>
    <row r="153" spans="20:20">
      <c r="T153" s="17" t="str">
        <f>IF(Holidays!A153="","",Holidays!A153)</f>
        <v/>
      </c>
    </row>
    <row r="154" spans="20:20">
      <c r="T154" s="17" t="str">
        <f>IF(Holidays!A154="","",Holidays!A154)</f>
        <v/>
      </c>
    </row>
    <row r="155" spans="20:20">
      <c r="T155" s="17" t="str">
        <f>IF(Holidays!A155="","",Holidays!A155)</f>
        <v/>
      </c>
    </row>
    <row r="156" spans="20:20">
      <c r="T156" s="17" t="str">
        <f>IF(Holidays!A156="","",Holidays!A156)</f>
        <v/>
      </c>
    </row>
    <row r="157" spans="20:20">
      <c r="T157" s="17" t="str">
        <f>IF(Holidays!A157="","",Holidays!A157)</f>
        <v/>
      </c>
    </row>
    <row r="158" spans="20:20">
      <c r="T158" s="17" t="str">
        <f>IF(Holidays!A158="","",Holidays!A158)</f>
        <v/>
      </c>
    </row>
    <row r="159" spans="20:20">
      <c r="T159" s="17" t="str">
        <f>IF(Holidays!A159="","",Holidays!A159)</f>
        <v/>
      </c>
    </row>
    <row r="160" spans="20:20">
      <c r="T160" s="17" t="str">
        <f>IF(Holidays!A160="","",Holidays!A160)</f>
        <v/>
      </c>
    </row>
    <row r="161" spans="20:20">
      <c r="T161" s="17" t="str">
        <f>IF(Holidays!A161="","",Holidays!A161)</f>
        <v/>
      </c>
    </row>
    <row r="162" spans="20:20">
      <c r="T162" s="17" t="str">
        <f>IF(Holidays!A162="","",Holidays!A162)</f>
        <v/>
      </c>
    </row>
    <row r="163" spans="20:20">
      <c r="T163" s="17" t="str">
        <f>IF(Holidays!A163="","",Holidays!A163)</f>
        <v/>
      </c>
    </row>
    <row r="164" spans="20:20">
      <c r="T164" s="17" t="str">
        <f>IF(Holidays!A164="","",Holidays!A164)</f>
        <v/>
      </c>
    </row>
    <row r="165" spans="20:20">
      <c r="T165" s="17" t="str">
        <f>IF(Holidays!A165="","",Holidays!A165)</f>
        <v/>
      </c>
    </row>
    <row r="166" spans="20:20">
      <c r="T166" s="17" t="str">
        <f>IF(Holidays!A166="","",Holidays!A166)</f>
        <v/>
      </c>
    </row>
    <row r="167" spans="20:20">
      <c r="T167" s="17" t="str">
        <f>IF(Holidays!A167="","",Holidays!A167)</f>
        <v/>
      </c>
    </row>
    <row r="168" spans="20:20">
      <c r="T168" s="17" t="str">
        <f>IF(Holidays!A168="","",Holidays!A168)</f>
        <v/>
      </c>
    </row>
    <row r="169" spans="20:20">
      <c r="T169" s="17" t="str">
        <f>IF(Holidays!A169="","",Holidays!A169)</f>
        <v/>
      </c>
    </row>
    <row r="170" spans="20:20">
      <c r="T170" s="17" t="str">
        <f>IF(Holidays!A170="","",Holidays!A170)</f>
        <v/>
      </c>
    </row>
    <row r="171" spans="20:20">
      <c r="T171" s="17" t="str">
        <f>IF(Holidays!A171="","",Holidays!A171)</f>
        <v/>
      </c>
    </row>
    <row r="172" spans="20:20">
      <c r="T172" s="17" t="str">
        <f>IF(Holidays!A172="","",Holidays!A172)</f>
        <v/>
      </c>
    </row>
    <row r="173" spans="20:20">
      <c r="T173" s="17" t="str">
        <f>IF(Holidays!A173="","",Holidays!A173)</f>
        <v/>
      </c>
    </row>
    <row r="174" spans="20:20">
      <c r="T174" s="17" t="str">
        <f>IF(Holidays!A174="","",Holidays!A174)</f>
        <v/>
      </c>
    </row>
    <row r="175" spans="20:20">
      <c r="T175" s="17" t="str">
        <f>IF(Holidays!A175="","",Holidays!A175)</f>
        <v/>
      </c>
    </row>
    <row r="176" spans="20:20">
      <c r="T176" s="17" t="str">
        <f>IF(Holidays!A176="","",Holidays!A176)</f>
        <v/>
      </c>
    </row>
    <row r="177" spans="20:20">
      <c r="T177" s="17" t="str">
        <f>IF(Holidays!A177="","",Holidays!A177)</f>
        <v/>
      </c>
    </row>
    <row r="178" spans="20:20">
      <c r="T178" s="17" t="str">
        <f>IF(Holidays!A178="","",Holidays!A178)</f>
        <v/>
      </c>
    </row>
    <row r="179" spans="20:20">
      <c r="T179" s="17" t="str">
        <f>IF(Holidays!A179="","",Holidays!A179)</f>
        <v/>
      </c>
    </row>
    <row r="180" spans="20:20">
      <c r="T180" s="17" t="str">
        <f>IF(Holidays!A180="","",Holidays!A180)</f>
        <v/>
      </c>
    </row>
    <row r="181" spans="20:20">
      <c r="T181" s="17" t="str">
        <f>IF(Holidays!A181="","",Holidays!A181)</f>
        <v/>
      </c>
    </row>
    <row r="182" spans="20:20">
      <c r="T182" s="17" t="str">
        <f>IF(Holidays!A182="","",Holidays!A182)</f>
        <v/>
      </c>
    </row>
    <row r="183" spans="20:20">
      <c r="T183" s="17" t="str">
        <f>IF(Holidays!A183="","",Holidays!A183)</f>
        <v/>
      </c>
    </row>
    <row r="184" spans="20:20">
      <c r="T184" s="17" t="str">
        <f>IF(Holidays!A184="","",Holidays!A184)</f>
        <v/>
      </c>
    </row>
    <row r="185" spans="20:20">
      <c r="T185" s="17" t="str">
        <f>IF(Holidays!A185="","",Holidays!A185)</f>
        <v/>
      </c>
    </row>
    <row r="186" spans="20:20">
      <c r="T186" s="17" t="str">
        <f>IF(Holidays!A186="","",Holidays!A186)</f>
        <v/>
      </c>
    </row>
    <row r="187" spans="20:20">
      <c r="T187" s="17" t="str">
        <f>IF(Holidays!A187="","",Holidays!A187)</f>
        <v/>
      </c>
    </row>
    <row r="188" spans="20:20">
      <c r="T188" s="17" t="str">
        <f>IF(Holidays!A188="","",Holidays!A188)</f>
        <v/>
      </c>
    </row>
    <row r="189" spans="20:20">
      <c r="T189" s="17" t="str">
        <f>IF(Holidays!A189="","",Holidays!A189)</f>
        <v/>
      </c>
    </row>
  </sheetData>
  <mergeCells count="16">
    <mergeCell ref="B2:P2"/>
    <mergeCell ref="D3:E3"/>
    <mergeCell ref="F3:G3"/>
    <mergeCell ref="H3:J3"/>
    <mergeCell ref="L3:P3"/>
    <mergeCell ref="B5:H5"/>
    <mergeCell ref="J5:P5"/>
    <mergeCell ref="B19:H19"/>
    <mergeCell ref="J19:P19"/>
    <mergeCell ref="B20:H20"/>
    <mergeCell ref="J20:P20"/>
    <mergeCell ref="B21:H21"/>
    <mergeCell ref="J21:P21"/>
    <mergeCell ref="B22:H22"/>
    <mergeCell ref="J22:P22"/>
    <mergeCell ref="B24:P24"/>
  </mergeCells>
  <conditionalFormatting sqref="B7:H7">
    <cfRule type="expression" dxfId="0" priority="1" stopIfTrue="1">
      <formula>MONTH(B$7)&lt;&gt;MONTH($R$4)</formula>
    </cfRule>
    <cfRule type="expression" dxfId="1" priority="2" stopIfTrue="1">
      <formula>AND(MONTH(B$7)=MONTH($R$4),COUNTIF($T$2:$T$189,B$7)&gt;0,OR(WEEKDAY(B$7)=1,WEEKDAY(B$7)=7))</formula>
    </cfRule>
    <cfRule type="expression" dxfId="2" priority="3" stopIfTrue="1">
      <formula>AND(MONTH(B$7)=MONTH($R$4),COUNTIF($T$2:$T$189,B$7)&gt;0)</formula>
    </cfRule>
    <cfRule type="expression" dxfId="3" priority="4" stopIfTrue="1">
      <formula>OR(WEEKDAY(B$7)=1,WEEKDAY(B$7)=7)</formula>
    </cfRule>
  </conditionalFormatting>
  <conditionalFormatting sqref="J7:P7">
    <cfRule type="expression" dxfId="0" priority="37" stopIfTrue="1">
      <formula>MONTH(J$7)&lt;&gt;MONTH($R$5)</formula>
    </cfRule>
    <cfRule type="expression" dxfId="1" priority="38" stopIfTrue="1">
      <formula>AND(MONTH(J$7)=MONTH($R$5),COUNTIF($T$2:$T$189,J$7)&gt;0,OR(WEEKDAY(J$7)=1,WEEKDAY(J$7)=7))</formula>
    </cfRule>
    <cfRule type="expression" dxfId="2" priority="39" stopIfTrue="1">
      <formula>AND(MONTH(J$7)=MONTH($R$5),COUNTIF($T$2:$T$189,J$7)&gt;0)</formula>
    </cfRule>
    <cfRule type="expression" dxfId="3" priority="40" stopIfTrue="1">
      <formula>OR(WEEKDAY(J$7)=1,WEEKDAY(J$7)=7)</formula>
    </cfRule>
  </conditionalFormatting>
  <conditionalFormatting sqref="B8:H8">
    <cfRule type="expression" dxfId="4" priority="5" stopIfTrue="1">
      <formula>MONTH(B$7)&lt;&gt;MONTH($R$4)</formula>
    </cfRule>
    <cfRule type="expression" dxfId="3" priority="6" stopIfTrue="1">
      <formula>OR(WEEKDAY(B$7)=1,WEEKDAY(B$7)=7)</formula>
    </cfRule>
  </conditionalFormatting>
  <conditionalFormatting sqref="J8:P8">
    <cfRule type="expression" dxfId="4" priority="41" stopIfTrue="1">
      <formula>MONTH(J$7)&lt;&gt;MONTH($R$5)</formula>
    </cfRule>
    <cfRule type="expression" dxfId="3" priority="42" stopIfTrue="1">
      <formula>OR(WEEKDAY(J$7)=1,WEEKDAY(J$7)=7)</formula>
    </cfRule>
  </conditionalFormatting>
  <conditionalFormatting sqref="B9:H9">
    <cfRule type="expression" dxfId="0" priority="7" stopIfTrue="1">
      <formula>MONTH(B$9)&lt;&gt;MONTH($R$4)</formula>
    </cfRule>
    <cfRule type="expression" dxfId="1" priority="8" stopIfTrue="1">
      <formula>AND(MONTH(B$9)=MONTH($R$4),COUNTIF($T$2:$T$189,B$9)&gt;0,OR(WEEKDAY(B$9)=1,WEEKDAY(B$9)=7))</formula>
    </cfRule>
    <cfRule type="expression" dxfId="2" priority="9" stopIfTrue="1">
      <formula>AND(MONTH(B$9)=MONTH($R$4),COUNTIF($T$2:$T$189,B$9)&gt;0)</formula>
    </cfRule>
    <cfRule type="expression" dxfId="3" priority="10" stopIfTrue="1">
      <formula>OR(WEEKDAY(B$9)=1,WEEKDAY(B$9)=7)</formula>
    </cfRule>
  </conditionalFormatting>
  <conditionalFormatting sqref="J9:P9">
    <cfRule type="expression" dxfId="0" priority="43" stopIfTrue="1">
      <formula>MONTH(J$9)&lt;&gt;MONTH($R$5)</formula>
    </cfRule>
    <cfRule type="expression" dxfId="1" priority="44" stopIfTrue="1">
      <formula>AND(MONTH(J$9)=MONTH($R$5),COUNTIF($T$2:$T$189,J$9)&gt;0,OR(WEEKDAY(J$9)=1,WEEKDAY(J$9)=7))</formula>
    </cfRule>
    <cfRule type="expression" dxfId="2" priority="45" stopIfTrue="1">
      <formula>AND(MONTH(J$9)=MONTH($R$5),COUNTIF($T$2:$T$189,J$9)&gt;0)</formula>
    </cfRule>
    <cfRule type="expression" dxfId="3" priority="46" stopIfTrue="1">
      <formula>OR(WEEKDAY(J$9)=1,WEEKDAY(J$9)=7)</formula>
    </cfRule>
  </conditionalFormatting>
  <conditionalFormatting sqref="B10:H10">
    <cfRule type="expression" dxfId="4" priority="11" stopIfTrue="1">
      <formula>MONTH(B$9)&lt;&gt;MONTH($R$4)</formula>
    </cfRule>
    <cfRule type="expression" dxfId="3" priority="12" stopIfTrue="1">
      <formula>OR(WEEKDAY(B$9)=1,WEEKDAY(B$9)=7)</formula>
    </cfRule>
  </conditionalFormatting>
  <conditionalFormatting sqref="J10:P10">
    <cfRule type="expression" dxfId="4" priority="47" stopIfTrue="1">
      <formula>MONTH(J$9)&lt;&gt;MONTH($R$5)</formula>
    </cfRule>
    <cfRule type="expression" dxfId="3" priority="48" stopIfTrue="1">
      <formula>OR(WEEKDAY(J$9)=1,WEEKDAY(J$9)=7)</formula>
    </cfRule>
  </conditionalFormatting>
  <conditionalFormatting sqref="B11:H11">
    <cfRule type="expression" dxfId="0" priority="13" stopIfTrue="1">
      <formula>MONTH(B$11)&lt;&gt;MONTH($R$4)</formula>
    </cfRule>
    <cfRule type="expression" dxfId="1" priority="14" stopIfTrue="1">
      <formula>AND(MONTH(B$11)=MONTH($R$4),COUNTIF($T$2:$T$189,B$11)&gt;0,OR(WEEKDAY(B$11)=1,WEEKDAY(B$11)=7))</formula>
    </cfRule>
    <cfRule type="expression" dxfId="2" priority="15" stopIfTrue="1">
      <formula>AND(MONTH(B$11)=MONTH($R$4),COUNTIF($T$2:$T$189,B$11)&gt;0)</formula>
    </cfRule>
    <cfRule type="expression" dxfId="3" priority="16" stopIfTrue="1">
      <formula>OR(WEEKDAY(B$11)=1,WEEKDAY(B$11)=7)</formula>
    </cfRule>
  </conditionalFormatting>
  <conditionalFormatting sqref="J11:P11">
    <cfRule type="expression" dxfId="0" priority="49" stopIfTrue="1">
      <formula>MONTH(J$11)&lt;&gt;MONTH($R$5)</formula>
    </cfRule>
    <cfRule type="expression" dxfId="1" priority="50" stopIfTrue="1">
      <formula>AND(MONTH(J$11)=MONTH($R$5),COUNTIF($T$2:$T$189,J$11)&gt;0,OR(WEEKDAY(J$11)=1,WEEKDAY(J$11)=7))</formula>
    </cfRule>
    <cfRule type="expression" dxfId="2" priority="51" stopIfTrue="1">
      <formula>AND(MONTH(J$11)=MONTH($R$5),COUNTIF($T$2:$T$189,J$11)&gt;0)</formula>
    </cfRule>
    <cfRule type="expression" dxfId="3" priority="52" stopIfTrue="1">
      <formula>OR(WEEKDAY(J$11)=1,WEEKDAY(J$11)=7)</formula>
    </cfRule>
  </conditionalFormatting>
  <conditionalFormatting sqref="B12:H12">
    <cfRule type="expression" dxfId="4" priority="17" stopIfTrue="1">
      <formula>MONTH(B$11)&lt;&gt;MONTH($R$4)</formula>
    </cfRule>
    <cfRule type="expression" dxfId="3" priority="18" stopIfTrue="1">
      <formula>OR(WEEKDAY(B$11)=1,WEEKDAY(B$11)=7)</formula>
    </cfRule>
  </conditionalFormatting>
  <conditionalFormatting sqref="J12:P12">
    <cfRule type="expression" dxfId="4" priority="53" stopIfTrue="1">
      <formula>MONTH(J$11)&lt;&gt;MONTH($R$5)</formula>
    </cfRule>
    <cfRule type="expression" dxfId="3" priority="54" stopIfTrue="1">
      <formula>OR(WEEKDAY(J$11)=1,WEEKDAY(J$11)=7)</formula>
    </cfRule>
  </conditionalFormatting>
  <conditionalFormatting sqref="B13:H13">
    <cfRule type="expression" dxfId="0" priority="19" stopIfTrue="1">
      <formula>MONTH(B$13)&lt;&gt;MONTH($R$4)</formula>
    </cfRule>
    <cfRule type="expression" dxfId="1" priority="20" stopIfTrue="1">
      <formula>AND(MONTH(B$13)=MONTH($R$4),COUNTIF($T$2:$T$189,B$13)&gt;0,OR(WEEKDAY(B$13)=1,WEEKDAY(B$13)=7))</formula>
    </cfRule>
    <cfRule type="expression" dxfId="2" priority="21" stopIfTrue="1">
      <formula>AND(MONTH(B$13)=MONTH($R$4),COUNTIF($T$2:$T$189,B$13)&gt;0)</formula>
    </cfRule>
    <cfRule type="expression" dxfId="3" priority="22" stopIfTrue="1">
      <formula>OR(WEEKDAY(B$13)=1,WEEKDAY(B$13)=7)</formula>
    </cfRule>
  </conditionalFormatting>
  <conditionalFormatting sqref="J13:P13">
    <cfRule type="expression" dxfId="0" priority="55" stopIfTrue="1">
      <formula>MONTH(J$13)&lt;&gt;MONTH($R$5)</formula>
    </cfRule>
    <cfRule type="expression" dxfId="1" priority="56" stopIfTrue="1">
      <formula>AND(MONTH(J$13)=MONTH($R$5),COUNTIF($T$2:$T$189,J$13)&gt;0,OR(WEEKDAY(J$13)=1,WEEKDAY(J$13)=7))</formula>
    </cfRule>
    <cfRule type="expression" dxfId="2" priority="57" stopIfTrue="1">
      <formula>AND(MONTH(J$13)=MONTH($R$5),COUNTIF($T$2:$T$189,J$13)&gt;0)</formula>
    </cfRule>
    <cfRule type="expression" dxfId="3" priority="58" stopIfTrue="1">
      <formula>OR(WEEKDAY(J$13)=1,WEEKDAY(J$13)=7)</formula>
    </cfRule>
  </conditionalFormatting>
  <conditionalFormatting sqref="B14:H14">
    <cfRule type="expression" dxfId="4" priority="23" stopIfTrue="1">
      <formula>MONTH(B$13)&lt;&gt;MONTH($R$4)</formula>
    </cfRule>
    <cfRule type="expression" dxfId="3" priority="24" stopIfTrue="1">
      <formula>OR(WEEKDAY(B$13)=1,WEEKDAY(B$13)=7)</formula>
    </cfRule>
  </conditionalFormatting>
  <conditionalFormatting sqref="J14:P14">
    <cfRule type="expression" dxfId="4" priority="59" stopIfTrue="1">
      <formula>MONTH(J$13)&lt;&gt;MONTH($R$5)</formula>
    </cfRule>
    <cfRule type="expression" dxfId="3" priority="60" stopIfTrue="1">
      <formula>OR(WEEKDAY(J$13)=1,WEEKDAY(J$13)=7)</formula>
    </cfRule>
  </conditionalFormatting>
  <conditionalFormatting sqref="B15:H15">
    <cfRule type="expression" dxfId="0" priority="25" stopIfTrue="1">
      <formula>MONTH(B$15)&lt;&gt;MONTH($R$4)</formula>
    </cfRule>
    <cfRule type="expression" dxfId="1" priority="26" stopIfTrue="1">
      <formula>AND(MONTH(B$15)=MONTH($R$4),COUNTIF($T$2:$T$189,B$15)&gt;0,OR(WEEKDAY(B$15)=1,WEEKDAY(B$15)=7))</formula>
    </cfRule>
    <cfRule type="expression" dxfId="2" priority="27" stopIfTrue="1">
      <formula>AND(MONTH(B$15)=MONTH($R$4),COUNTIF($T$2:$T$189,B$15)&gt;0)</formula>
    </cfRule>
    <cfRule type="expression" dxfId="3" priority="28" stopIfTrue="1">
      <formula>OR(WEEKDAY(B$15)=1,WEEKDAY(B$15)=7)</formula>
    </cfRule>
  </conditionalFormatting>
  <conditionalFormatting sqref="J15:P15">
    <cfRule type="expression" dxfId="0" priority="61" stopIfTrue="1">
      <formula>MONTH(J$15)&lt;&gt;MONTH($R$5)</formula>
    </cfRule>
    <cfRule type="expression" dxfId="1" priority="62" stopIfTrue="1">
      <formula>AND(MONTH(J$15)=MONTH($R$5),COUNTIF($T$2:$T$189,J$15)&gt;0,OR(WEEKDAY(J$15)=1,WEEKDAY(J$15)=7))</formula>
    </cfRule>
    <cfRule type="expression" dxfId="2" priority="63" stopIfTrue="1">
      <formula>AND(MONTH(J$15)=MONTH($R$5),COUNTIF($T$2:$T$189,J$15)&gt;0)</formula>
    </cfRule>
    <cfRule type="expression" dxfId="3" priority="64" stopIfTrue="1">
      <formula>OR(WEEKDAY(J$15)=1,WEEKDAY(J$15)=7)</formula>
    </cfRule>
  </conditionalFormatting>
  <conditionalFormatting sqref="B16:H16">
    <cfRule type="expression" dxfId="4" priority="29" stopIfTrue="1">
      <formula>MONTH(B$15)&lt;&gt;MONTH($R$4)</formula>
    </cfRule>
    <cfRule type="expression" dxfId="3" priority="30" stopIfTrue="1">
      <formula>OR(WEEKDAY(B$15)=1,WEEKDAY(B$15)=7)</formula>
    </cfRule>
  </conditionalFormatting>
  <conditionalFormatting sqref="J16:P16">
    <cfRule type="expression" dxfId="4" priority="65" stopIfTrue="1">
      <formula>MONTH(J$15)&lt;&gt;MONTH($R$5)</formula>
    </cfRule>
    <cfRule type="expression" dxfId="3" priority="66" stopIfTrue="1">
      <formula>OR(WEEKDAY(J$15)=1,WEEKDAY(J$15)=7)</formula>
    </cfRule>
  </conditionalFormatting>
  <conditionalFormatting sqref="B17:H17">
    <cfRule type="expression" dxfId="0" priority="31" stopIfTrue="1">
      <formula>MONTH(B$17)&lt;&gt;MONTH($R$4)</formula>
    </cfRule>
    <cfRule type="expression" dxfId="1" priority="32" stopIfTrue="1">
      <formula>AND(MONTH(B$17)=MONTH($R$4),COUNTIF($T$2:$T$189,B$17)&gt;0,OR(WEEKDAY(B$17)=1,WEEKDAY(B$17)=7))</formula>
    </cfRule>
    <cfRule type="expression" dxfId="2" priority="33" stopIfTrue="1">
      <formula>AND(MONTH(B$17)=MONTH($R$4),COUNTIF($T$2:$T$189,B$17)&gt;0)</formula>
    </cfRule>
    <cfRule type="expression" dxfId="3" priority="34" stopIfTrue="1">
      <formula>OR(WEEKDAY(B$17)=1,WEEKDAY(B$17)=7)</formula>
    </cfRule>
  </conditionalFormatting>
  <conditionalFormatting sqref="J17:P17">
    <cfRule type="expression" dxfId="0" priority="67" stopIfTrue="1">
      <formula>MONTH(J$17)&lt;&gt;MONTH($R$5)</formula>
    </cfRule>
    <cfRule type="expression" dxfId="1" priority="68" stopIfTrue="1">
      <formula>AND(MONTH(J$17)=MONTH($R$5),COUNTIF($T$2:$T$189,J$17)&gt;0,OR(WEEKDAY(J$17)=1,WEEKDAY(J$17)=7))</formula>
    </cfRule>
    <cfRule type="expression" dxfId="2" priority="69" stopIfTrue="1">
      <formula>AND(MONTH(J$17)=MONTH($R$5),COUNTIF($T$2:$T$189,J$17)&gt;0)</formula>
    </cfRule>
    <cfRule type="expression" dxfId="3" priority="70" stopIfTrue="1">
      <formula>OR(WEEKDAY(J$17)=1,WEEKDAY(J$17)=7)</formula>
    </cfRule>
  </conditionalFormatting>
  <conditionalFormatting sqref="B18:H18">
    <cfRule type="expression" dxfId="4" priority="35" stopIfTrue="1">
      <formula>MONTH(B$17)&lt;&gt;MONTH($R$4)</formula>
    </cfRule>
    <cfRule type="expression" dxfId="3" priority="36" stopIfTrue="1">
      <formula>OR(WEEKDAY(B$17)=1,WEEKDAY(B$17)=7)</formula>
    </cfRule>
  </conditionalFormatting>
  <conditionalFormatting sqref="J18:P18">
    <cfRule type="expression" dxfId="4" priority="71" stopIfTrue="1">
      <formula>MONTH(J$17)&lt;&gt;MONTH($R$5)</formula>
    </cfRule>
    <cfRule type="expression" dxfId="3" priority="72" stopIfTrue="1">
      <formula>OR(WEEKDAY(J$17)=1,WEEKDAY(J$17)=7)</formula>
    </cfRule>
  </conditionalFormatting>
  <dataValidations count="3">
    <dataValidation type="whole" operator="between" showErrorMessage="1" errorTitle="Year" error="Please type a year, for example 2027." sqref="C3">
      <formula1>1900</formula1>
      <formula2>2100</formula2>
    </dataValidation>
    <dataValidation type="list" showErrorMessage="1" errorTitle="Month" error="Please choose a month from the list." sqref="F3">
      <formula1>"January,February,March,April,May,June,July,August,September,October,November,December"</formula1>
    </dataValidation>
    <dataValidation type="list" showErrorMessage="1" errorTitle="Week start" error="Please choose Sunday or Monday." sqref="K3">
      <formula1>"Sunday,Monday"</formula1>
    </dataValidation>
  </dataValidations>
  <hyperlinks>
    <hyperlink ref="B24" r:id="rId4" display="Make your own 2 month calendar with events, photos and more styles: monthly-calendar.com"/>
  </hyperlinks>
  <printOptions horizontalCentered="1"/>
  <pageMargins left="0.3" right="0.3" top="0.3" bottom="0.3" header="0.1" footer="0.1"/>
  <pageSetup paperSize="1" orientation="landscape"/>
  <headerFooter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9"/>
  <sheetViews>
    <sheetView showGridLines="0" workbookViewId="0">
      <pane ySplit="1" topLeftCell="A2" activePane="bottomLeft" state="frozen"/>
      <selection/>
      <selection pane="bottomLeft" activeCell="G7" sqref="G7"/>
    </sheetView>
  </sheetViews>
  <sheetFormatPr defaultColWidth="9" defaultRowHeight="14.4" outlineLevelCol="6"/>
  <cols>
    <col min="1" max="1" width="18" style="8" customWidth="1"/>
    <col min="2" max="2" width="44" customWidth="1"/>
    <col min="3" max="5" width="10" hidden="1" customWidth="1"/>
    <col min="6" max="6" width="3" customWidth="1"/>
    <col min="7" max="7" width="60" customWidth="1"/>
  </cols>
  <sheetData>
    <row r="1" spans="1:7">
      <c r="A1" s="9" t="s">
        <v>7</v>
      </c>
      <c r="B1" s="9" t="s">
        <v>8</v>
      </c>
      <c r="C1" s="10"/>
      <c r="D1" s="10"/>
      <c r="E1" s="10"/>
      <c r="G1" s="11" t="s">
        <v>9</v>
      </c>
    </row>
    <row r="2" ht="22.8" spans="1:7">
      <c r="A2" s="12">
        <v>46023</v>
      </c>
      <c r="B2" s="13" t="s">
        <v>10</v>
      </c>
      <c r="C2" s="10">
        <f t="shared" ref="C2:C65" si="0">IF(A2="","",YEAR(A2)*100+MONTH(A2))</f>
        <v>202601</v>
      </c>
      <c r="D2" s="10">
        <f>IF(A2="","",COUNTIF($C$2:C2,C2))</f>
        <v>1</v>
      </c>
      <c r="E2" s="10">
        <f t="shared" ref="E2:E65" si="1">IF(A2="","",C2*100+D2)</f>
        <v>20260101</v>
      </c>
      <c r="G2" s="14" t="s">
        <v>11</v>
      </c>
    </row>
    <row r="3" ht="40" customHeight="1" spans="1:7">
      <c r="A3" s="12">
        <v>46041</v>
      </c>
      <c r="B3" s="13" t="s">
        <v>12</v>
      </c>
      <c r="C3" s="10">
        <f t="shared" si="0"/>
        <v>202601</v>
      </c>
      <c r="D3" s="10">
        <f>IF(A3="","",COUNTIF($C$2:C3,C3))</f>
        <v>2</v>
      </c>
      <c r="E3" s="10">
        <f t="shared" si="1"/>
        <v>20260102</v>
      </c>
      <c r="G3" s="14" t="s">
        <v>13</v>
      </c>
    </row>
    <row r="4" spans="1:7">
      <c r="A4" s="12">
        <v>46069</v>
      </c>
      <c r="B4" s="13" t="s">
        <v>14</v>
      </c>
      <c r="C4" s="10">
        <f t="shared" si="0"/>
        <v>202602</v>
      </c>
      <c r="D4" s="10">
        <f>IF(A4="","",COUNTIF($C$2:C4,C4))</f>
        <v>1</v>
      </c>
      <c r="E4" s="10">
        <f t="shared" si="1"/>
        <v>20260201</v>
      </c>
      <c r="G4" s="14" t="s">
        <v>15</v>
      </c>
    </row>
    <row r="5" spans="1:7">
      <c r="A5" s="12">
        <v>46167</v>
      </c>
      <c r="B5" s="13" t="s">
        <v>16</v>
      </c>
      <c r="C5" s="10">
        <f t="shared" si="0"/>
        <v>202605</v>
      </c>
      <c r="D5" s="10">
        <f>IF(A5="","",COUNTIF($C$2:C5,C5))</f>
        <v>1</v>
      </c>
      <c r="E5" s="10">
        <f t="shared" si="1"/>
        <v>20260501</v>
      </c>
    </row>
    <row r="6" spans="1:7">
      <c r="A6" s="12">
        <v>46192</v>
      </c>
      <c r="B6" s="13" t="s">
        <v>17</v>
      </c>
      <c r="C6" s="10">
        <f t="shared" si="0"/>
        <v>202606</v>
      </c>
      <c r="D6" s="10">
        <f>IF(A6="","",COUNTIF($C$2:C6,C6))</f>
        <v>1</v>
      </c>
      <c r="E6" s="10">
        <f t="shared" si="1"/>
        <v>20260601</v>
      </c>
    </row>
    <row r="7" spans="1:7">
      <c r="A7" s="12">
        <v>46206</v>
      </c>
      <c r="B7" s="13" t="s">
        <v>18</v>
      </c>
      <c r="C7" s="10">
        <f t="shared" si="0"/>
        <v>202607</v>
      </c>
      <c r="D7" s="10">
        <f>IF(A7="","",COUNTIF($C$2:C7,C7))</f>
        <v>1</v>
      </c>
      <c r="E7" s="10">
        <f t="shared" si="1"/>
        <v>20260701</v>
      </c>
    </row>
    <row r="8" spans="1:7">
      <c r="A8" s="12">
        <v>46207</v>
      </c>
      <c r="B8" s="13" t="s">
        <v>19</v>
      </c>
      <c r="C8" s="10">
        <f t="shared" si="0"/>
        <v>202607</v>
      </c>
      <c r="D8" s="10">
        <f>IF(A8="","",COUNTIF($C$2:C8,C8))</f>
        <v>2</v>
      </c>
      <c r="E8" s="10">
        <f t="shared" si="1"/>
        <v>20260702</v>
      </c>
    </row>
    <row r="9" spans="1:7">
      <c r="A9" s="12">
        <v>46272</v>
      </c>
      <c r="B9" s="13" t="s">
        <v>20</v>
      </c>
      <c r="C9" s="10">
        <f t="shared" si="0"/>
        <v>202609</v>
      </c>
      <c r="D9" s="10">
        <f>IF(A9="","",COUNTIF($C$2:C9,C9))</f>
        <v>1</v>
      </c>
      <c r="E9" s="10">
        <f t="shared" si="1"/>
        <v>20260901</v>
      </c>
    </row>
    <row r="10" spans="1:7">
      <c r="A10" s="12">
        <v>46307</v>
      </c>
      <c r="B10" s="13" t="s">
        <v>21</v>
      </c>
      <c r="C10" s="10">
        <f t="shared" si="0"/>
        <v>202610</v>
      </c>
      <c r="D10" s="10">
        <f>IF(A10="","",COUNTIF($C$2:C10,C10))</f>
        <v>1</v>
      </c>
      <c r="E10" s="10">
        <f t="shared" si="1"/>
        <v>20261001</v>
      </c>
    </row>
    <row r="11" spans="1:7">
      <c r="A11" s="12">
        <v>46337</v>
      </c>
      <c r="B11" s="13" t="s">
        <v>22</v>
      </c>
      <c r="C11" s="10">
        <f t="shared" si="0"/>
        <v>202611</v>
      </c>
      <c r="D11" s="10">
        <f>IF(A11="","",COUNTIF($C$2:C11,C11))</f>
        <v>1</v>
      </c>
      <c r="E11" s="10">
        <f t="shared" si="1"/>
        <v>20261101</v>
      </c>
    </row>
    <row r="12" spans="1:7">
      <c r="A12" s="12">
        <v>46352</v>
      </c>
      <c r="B12" s="13" t="s">
        <v>23</v>
      </c>
      <c r="C12" s="10">
        <f t="shared" si="0"/>
        <v>202611</v>
      </c>
      <c r="D12" s="10">
        <f>IF(A12="","",COUNTIF($C$2:C12,C12))</f>
        <v>2</v>
      </c>
      <c r="E12" s="10">
        <f t="shared" si="1"/>
        <v>20261102</v>
      </c>
    </row>
    <row r="13" spans="1:7">
      <c r="A13" s="12">
        <v>46381</v>
      </c>
      <c r="B13" s="13" t="s">
        <v>24</v>
      </c>
      <c r="C13" s="10">
        <f t="shared" si="0"/>
        <v>202612</v>
      </c>
      <c r="D13" s="10">
        <f>IF(A13="","",COUNTIF($C$2:C13,C13))</f>
        <v>1</v>
      </c>
      <c r="E13" s="10">
        <f t="shared" si="1"/>
        <v>20261201</v>
      </c>
    </row>
    <row r="14" spans="1:7">
      <c r="A14" s="12">
        <v>46388</v>
      </c>
      <c r="B14" s="13" t="s">
        <v>10</v>
      </c>
      <c r="C14" s="10">
        <f t="shared" si="0"/>
        <v>202701</v>
      </c>
      <c r="D14" s="10">
        <f>IF(A14="","",COUNTIF($C$2:C14,C14))</f>
        <v>1</v>
      </c>
      <c r="E14" s="10">
        <f t="shared" si="1"/>
        <v>20270101</v>
      </c>
    </row>
    <row r="15" spans="1:7">
      <c r="A15" s="12">
        <v>46405</v>
      </c>
      <c r="B15" s="13" t="s">
        <v>12</v>
      </c>
      <c r="C15" s="10">
        <f t="shared" si="0"/>
        <v>202701</v>
      </c>
      <c r="D15" s="10">
        <f>IF(A15="","",COUNTIF($C$2:C15,C15))</f>
        <v>2</v>
      </c>
      <c r="E15" s="10">
        <f t="shared" si="1"/>
        <v>20270102</v>
      </c>
    </row>
    <row r="16" spans="1:7">
      <c r="A16" s="12">
        <v>46433</v>
      </c>
      <c r="B16" s="13" t="s">
        <v>14</v>
      </c>
      <c r="C16" s="10">
        <f t="shared" si="0"/>
        <v>202702</v>
      </c>
      <c r="D16" s="10">
        <f>IF(A16="","",COUNTIF($C$2:C16,C16))</f>
        <v>1</v>
      </c>
      <c r="E16" s="10">
        <f t="shared" si="1"/>
        <v>20270201</v>
      </c>
    </row>
    <row r="17" spans="1:5">
      <c r="A17" s="12">
        <v>46538</v>
      </c>
      <c r="B17" s="13" t="s">
        <v>16</v>
      </c>
      <c r="C17" s="10">
        <f t="shared" si="0"/>
        <v>202705</v>
      </c>
      <c r="D17" s="10">
        <f>IF(A17="","",COUNTIF($C$2:C17,C17))</f>
        <v>1</v>
      </c>
      <c r="E17" s="10">
        <f t="shared" si="1"/>
        <v>20270501</v>
      </c>
    </row>
    <row r="18" spans="1:5">
      <c r="A18" s="12">
        <v>46556</v>
      </c>
      <c r="B18" s="13" t="s">
        <v>25</v>
      </c>
      <c r="C18" s="10">
        <f t="shared" si="0"/>
        <v>202706</v>
      </c>
      <c r="D18" s="10">
        <f>IF(A18="","",COUNTIF($C$2:C18,C18))</f>
        <v>1</v>
      </c>
      <c r="E18" s="10">
        <f t="shared" si="1"/>
        <v>20270601</v>
      </c>
    </row>
    <row r="19" spans="1:5">
      <c r="A19" s="12">
        <v>46557</v>
      </c>
      <c r="B19" s="13" t="s">
        <v>17</v>
      </c>
      <c r="C19" s="10">
        <f t="shared" si="0"/>
        <v>202706</v>
      </c>
      <c r="D19" s="10">
        <f>IF(A19="","",COUNTIF($C$2:C19,C19))</f>
        <v>2</v>
      </c>
      <c r="E19" s="10">
        <f t="shared" si="1"/>
        <v>20270602</v>
      </c>
    </row>
    <row r="20" spans="1:5">
      <c r="A20" s="12">
        <v>46572</v>
      </c>
      <c r="B20" s="13" t="s">
        <v>19</v>
      </c>
      <c r="C20" s="10">
        <f t="shared" si="0"/>
        <v>202707</v>
      </c>
      <c r="D20" s="10">
        <f>IF(A20="","",COUNTIF($C$2:C20,C20))</f>
        <v>1</v>
      </c>
      <c r="E20" s="10">
        <f t="shared" si="1"/>
        <v>20270701</v>
      </c>
    </row>
    <row r="21" spans="1:5">
      <c r="A21" s="12">
        <v>46573</v>
      </c>
      <c r="B21" s="13" t="s">
        <v>18</v>
      </c>
      <c r="C21" s="10">
        <f t="shared" si="0"/>
        <v>202707</v>
      </c>
      <c r="D21" s="10">
        <f>IF(A21="","",COUNTIF($C$2:C21,C21))</f>
        <v>2</v>
      </c>
      <c r="E21" s="10">
        <f t="shared" si="1"/>
        <v>20270702</v>
      </c>
    </row>
    <row r="22" spans="1:5">
      <c r="A22" s="12">
        <v>46636</v>
      </c>
      <c r="B22" s="13" t="s">
        <v>20</v>
      </c>
      <c r="C22" s="10">
        <f t="shared" si="0"/>
        <v>202709</v>
      </c>
      <c r="D22" s="10">
        <f>IF(A22="","",COUNTIF($C$2:C22,C22))</f>
        <v>1</v>
      </c>
      <c r="E22" s="10">
        <f t="shared" si="1"/>
        <v>20270901</v>
      </c>
    </row>
    <row r="23" spans="1:5">
      <c r="A23" s="12">
        <v>46671</v>
      </c>
      <c r="B23" s="13" t="s">
        <v>21</v>
      </c>
      <c r="C23" s="10">
        <f t="shared" si="0"/>
        <v>202710</v>
      </c>
      <c r="D23" s="10">
        <f>IF(A23="","",COUNTIF($C$2:C23,C23))</f>
        <v>1</v>
      </c>
      <c r="E23" s="10">
        <f t="shared" si="1"/>
        <v>20271001</v>
      </c>
    </row>
    <row r="24" spans="1:5">
      <c r="A24" s="12">
        <v>46702</v>
      </c>
      <c r="B24" s="13" t="s">
        <v>22</v>
      </c>
      <c r="C24" s="10">
        <f t="shared" si="0"/>
        <v>202711</v>
      </c>
      <c r="D24" s="10">
        <f>IF(A24="","",COUNTIF($C$2:C24,C24))</f>
        <v>1</v>
      </c>
      <c r="E24" s="10">
        <f t="shared" si="1"/>
        <v>20271101</v>
      </c>
    </row>
    <row r="25" spans="1:5">
      <c r="A25" s="12">
        <v>46716</v>
      </c>
      <c r="B25" s="13" t="s">
        <v>23</v>
      </c>
      <c r="C25" s="10">
        <f t="shared" si="0"/>
        <v>202711</v>
      </c>
      <c r="D25" s="10">
        <f>IF(A25="","",COUNTIF($C$2:C25,C25))</f>
        <v>2</v>
      </c>
      <c r="E25" s="10">
        <f t="shared" si="1"/>
        <v>20271102</v>
      </c>
    </row>
    <row r="26" spans="1:5">
      <c r="A26" s="12">
        <v>46745</v>
      </c>
      <c r="B26" s="13" t="s">
        <v>26</v>
      </c>
      <c r="C26" s="10">
        <f t="shared" si="0"/>
        <v>202712</v>
      </c>
      <c r="D26" s="10">
        <f>IF(A26="","",COUNTIF($C$2:C26,C26))</f>
        <v>1</v>
      </c>
      <c r="E26" s="10">
        <f t="shared" si="1"/>
        <v>20271201</v>
      </c>
    </row>
    <row r="27" spans="1:5">
      <c r="A27" s="12">
        <v>46746</v>
      </c>
      <c r="B27" s="13" t="s">
        <v>24</v>
      </c>
      <c r="C27" s="10">
        <f t="shared" si="0"/>
        <v>202712</v>
      </c>
      <c r="D27" s="10">
        <f>IF(A27="","",COUNTIF($C$2:C27,C27))</f>
        <v>2</v>
      </c>
      <c r="E27" s="10">
        <f t="shared" si="1"/>
        <v>20271202</v>
      </c>
    </row>
    <row r="28" spans="1:5">
      <c r="A28" s="12">
        <v>46752</v>
      </c>
      <c r="B28" s="13" t="s">
        <v>27</v>
      </c>
      <c r="C28" s="10">
        <f t="shared" si="0"/>
        <v>202712</v>
      </c>
      <c r="D28" s="10">
        <f>IF(A28="","",COUNTIF($C$2:C28,C28))</f>
        <v>3</v>
      </c>
      <c r="E28" s="10">
        <f t="shared" si="1"/>
        <v>20271203</v>
      </c>
    </row>
    <row r="29" spans="1:5">
      <c r="A29" s="12">
        <v>46753</v>
      </c>
      <c r="B29" s="13" t="s">
        <v>10</v>
      </c>
      <c r="C29" s="10">
        <f t="shared" si="0"/>
        <v>202801</v>
      </c>
      <c r="D29" s="10">
        <f>IF(A29="","",COUNTIF($C$2:C29,C29))</f>
        <v>1</v>
      </c>
      <c r="E29" s="10">
        <f t="shared" si="1"/>
        <v>20280101</v>
      </c>
    </row>
    <row r="30" spans="1:5">
      <c r="A30" s="12">
        <v>46769</v>
      </c>
      <c r="B30" s="13" t="s">
        <v>12</v>
      </c>
      <c r="C30" s="10">
        <f t="shared" si="0"/>
        <v>202801</v>
      </c>
      <c r="D30" s="10">
        <f>IF(A30="","",COUNTIF($C$2:C30,C30))</f>
        <v>2</v>
      </c>
      <c r="E30" s="10">
        <f t="shared" si="1"/>
        <v>20280102</v>
      </c>
    </row>
    <row r="31" spans="1:5">
      <c r="A31" s="12">
        <v>46804</v>
      </c>
      <c r="B31" s="13" t="s">
        <v>14</v>
      </c>
      <c r="C31" s="10">
        <f t="shared" si="0"/>
        <v>202802</v>
      </c>
      <c r="D31" s="10">
        <f>IF(A31="","",COUNTIF($C$2:C31,C31))</f>
        <v>1</v>
      </c>
      <c r="E31" s="10">
        <f t="shared" si="1"/>
        <v>20280201</v>
      </c>
    </row>
    <row r="32" spans="1:5">
      <c r="A32" s="12">
        <v>46902</v>
      </c>
      <c r="B32" s="13" t="s">
        <v>16</v>
      </c>
      <c r="C32" s="10">
        <f t="shared" si="0"/>
        <v>202805</v>
      </c>
      <c r="D32" s="10">
        <f>IF(A32="","",COUNTIF($C$2:C32,C32))</f>
        <v>1</v>
      </c>
      <c r="E32" s="10">
        <f t="shared" si="1"/>
        <v>20280501</v>
      </c>
    </row>
    <row r="33" spans="1:5">
      <c r="A33" s="12">
        <v>46923</v>
      </c>
      <c r="B33" s="13" t="s">
        <v>17</v>
      </c>
      <c r="C33" s="10">
        <f t="shared" si="0"/>
        <v>202806</v>
      </c>
      <c r="D33" s="10">
        <f>IF(A33="","",COUNTIF($C$2:C33,C33))</f>
        <v>1</v>
      </c>
      <c r="E33" s="10">
        <f t="shared" si="1"/>
        <v>20280601</v>
      </c>
    </row>
    <row r="34" spans="1:5">
      <c r="A34" s="12">
        <v>46938</v>
      </c>
      <c r="B34" s="13" t="s">
        <v>19</v>
      </c>
      <c r="C34" s="10">
        <f t="shared" si="0"/>
        <v>202807</v>
      </c>
      <c r="D34" s="10">
        <f>IF(A34="","",COUNTIF($C$2:C34,C34))</f>
        <v>1</v>
      </c>
      <c r="E34" s="10">
        <f t="shared" si="1"/>
        <v>20280701</v>
      </c>
    </row>
    <row r="35" spans="1:5">
      <c r="A35" s="12">
        <v>47000</v>
      </c>
      <c r="B35" s="13" t="s">
        <v>20</v>
      </c>
      <c r="C35" s="10">
        <f t="shared" si="0"/>
        <v>202809</v>
      </c>
      <c r="D35" s="10">
        <f>IF(A35="","",COUNTIF($C$2:C35,C35))</f>
        <v>1</v>
      </c>
      <c r="E35" s="10">
        <f t="shared" si="1"/>
        <v>20280901</v>
      </c>
    </row>
    <row r="36" spans="1:5">
      <c r="A36" s="12">
        <v>47035</v>
      </c>
      <c r="B36" s="13" t="s">
        <v>21</v>
      </c>
      <c r="C36" s="10">
        <f t="shared" si="0"/>
        <v>202810</v>
      </c>
      <c r="D36" s="10">
        <f>IF(A36="","",COUNTIF($C$2:C36,C36))</f>
        <v>1</v>
      </c>
      <c r="E36" s="10">
        <f t="shared" si="1"/>
        <v>20281001</v>
      </c>
    </row>
    <row r="37" spans="1:5">
      <c r="A37" s="12">
        <v>47067</v>
      </c>
      <c r="B37" s="13" t="s">
        <v>28</v>
      </c>
      <c r="C37" s="10">
        <f t="shared" si="0"/>
        <v>202811</v>
      </c>
      <c r="D37" s="10">
        <f>IF(A37="","",COUNTIF($C$2:C37,C37))</f>
        <v>1</v>
      </c>
      <c r="E37" s="10">
        <f t="shared" si="1"/>
        <v>20281101</v>
      </c>
    </row>
    <row r="38" spans="1:5">
      <c r="A38" s="12">
        <v>47068</v>
      </c>
      <c r="B38" s="13" t="s">
        <v>22</v>
      </c>
      <c r="C38" s="10">
        <f t="shared" si="0"/>
        <v>202811</v>
      </c>
      <c r="D38" s="10">
        <f>IF(A38="","",COUNTIF($C$2:C38,C38))</f>
        <v>2</v>
      </c>
      <c r="E38" s="10">
        <f t="shared" si="1"/>
        <v>20281102</v>
      </c>
    </row>
    <row r="39" spans="1:5">
      <c r="A39" s="12">
        <v>47080</v>
      </c>
      <c r="B39" s="13" t="s">
        <v>23</v>
      </c>
      <c r="C39" s="10">
        <f t="shared" si="0"/>
        <v>202811</v>
      </c>
      <c r="D39" s="10">
        <f>IF(A39="","",COUNTIF($C$2:C39,C39))</f>
        <v>3</v>
      </c>
      <c r="E39" s="10">
        <f t="shared" si="1"/>
        <v>20281103</v>
      </c>
    </row>
    <row r="40" spans="1:5">
      <c r="A40" s="12">
        <v>47112</v>
      </c>
      <c r="B40" s="13" t="s">
        <v>24</v>
      </c>
      <c r="C40" s="10">
        <f t="shared" si="0"/>
        <v>202812</v>
      </c>
      <c r="D40" s="10">
        <f>IF(A40="","",COUNTIF($C$2:C40,C40))</f>
        <v>1</v>
      </c>
      <c r="E40" s="10">
        <f t="shared" si="1"/>
        <v>20281201</v>
      </c>
    </row>
    <row r="41" spans="1:5">
      <c r="A41" s="12">
        <v>47119</v>
      </c>
      <c r="B41" s="13" t="s">
        <v>10</v>
      </c>
      <c r="C41" s="10">
        <f t="shared" si="0"/>
        <v>202901</v>
      </c>
      <c r="D41" s="10">
        <f>IF(A41="","",COUNTIF($C$2:C41,C41))</f>
        <v>1</v>
      </c>
      <c r="E41" s="10">
        <f t="shared" si="1"/>
        <v>20290101</v>
      </c>
    </row>
    <row r="42" spans="1:5">
      <c r="A42" s="12">
        <v>47133</v>
      </c>
      <c r="B42" s="13" t="s">
        <v>12</v>
      </c>
      <c r="C42" s="10">
        <f t="shared" si="0"/>
        <v>202901</v>
      </c>
      <c r="D42" s="10">
        <f>IF(A42="","",COUNTIF($C$2:C42,C42))</f>
        <v>2</v>
      </c>
      <c r="E42" s="10">
        <f t="shared" si="1"/>
        <v>20290102</v>
      </c>
    </row>
    <row r="43" spans="1:5">
      <c r="A43" s="12">
        <v>47138</v>
      </c>
      <c r="B43" s="13" t="s">
        <v>29</v>
      </c>
      <c r="C43" s="10">
        <f t="shared" si="0"/>
        <v>202901</v>
      </c>
      <c r="D43" s="10">
        <f>IF(A43="","",COUNTIF($C$2:C43,C43))</f>
        <v>3</v>
      </c>
      <c r="E43" s="10">
        <f t="shared" si="1"/>
        <v>20290103</v>
      </c>
    </row>
    <row r="44" spans="1:5">
      <c r="A44" s="12">
        <v>47168</v>
      </c>
      <c r="B44" s="13" t="s">
        <v>14</v>
      </c>
      <c r="C44" s="10">
        <f t="shared" si="0"/>
        <v>202902</v>
      </c>
      <c r="D44" s="10">
        <f>IF(A44="","",COUNTIF($C$2:C44,C44))</f>
        <v>1</v>
      </c>
      <c r="E44" s="10">
        <f t="shared" si="1"/>
        <v>20290201</v>
      </c>
    </row>
    <row r="45" spans="1:5">
      <c r="A45" s="12">
        <v>47266</v>
      </c>
      <c r="B45" s="13" t="s">
        <v>16</v>
      </c>
      <c r="C45" s="10">
        <f t="shared" si="0"/>
        <v>202905</v>
      </c>
      <c r="D45" s="10">
        <f>IF(A45="","",COUNTIF($C$2:C45,C45))</f>
        <v>1</v>
      </c>
      <c r="E45" s="10">
        <f t="shared" si="1"/>
        <v>20290501</v>
      </c>
    </row>
    <row r="46" spans="1:5">
      <c r="A46" s="12">
        <v>47288</v>
      </c>
      <c r="B46" s="13" t="s">
        <v>17</v>
      </c>
      <c r="C46" s="10">
        <f t="shared" si="0"/>
        <v>202906</v>
      </c>
      <c r="D46" s="10">
        <f>IF(A46="","",COUNTIF($C$2:C46,C46))</f>
        <v>1</v>
      </c>
      <c r="E46" s="10">
        <f t="shared" si="1"/>
        <v>20290601</v>
      </c>
    </row>
    <row r="47" spans="1:5">
      <c r="A47" s="12">
        <v>47303</v>
      </c>
      <c r="B47" s="13" t="s">
        <v>19</v>
      </c>
      <c r="C47" s="10">
        <f t="shared" si="0"/>
        <v>202907</v>
      </c>
      <c r="D47" s="10">
        <f>IF(A47="","",COUNTIF($C$2:C47,C47))</f>
        <v>1</v>
      </c>
      <c r="E47" s="10">
        <f t="shared" si="1"/>
        <v>20290701</v>
      </c>
    </row>
    <row r="48" spans="1:5">
      <c r="A48" s="12">
        <v>47364</v>
      </c>
      <c r="B48" s="13" t="s">
        <v>20</v>
      </c>
      <c r="C48" s="10">
        <f t="shared" si="0"/>
        <v>202909</v>
      </c>
      <c r="D48" s="10">
        <f>IF(A48="","",COUNTIF($C$2:C48,C48))</f>
        <v>1</v>
      </c>
      <c r="E48" s="10">
        <f t="shared" si="1"/>
        <v>20290901</v>
      </c>
    </row>
    <row r="49" spans="1:5">
      <c r="A49" s="12">
        <v>47399</v>
      </c>
      <c r="B49" s="13" t="s">
        <v>21</v>
      </c>
      <c r="C49" s="10">
        <f t="shared" si="0"/>
        <v>202910</v>
      </c>
      <c r="D49" s="10">
        <f>IF(A49="","",COUNTIF($C$2:C49,C49))</f>
        <v>1</v>
      </c>
      <c r="E49" s="10">
        <f t="shared" si="1"/>
        <v>20291001</v>
      </c>
    </row>
    <row r="50" spans="1:5">
      <c r="A50" s="12">
        <v>47433</v>
      </c>
      <c r="B50" s="13" t="s">
        <v>22</v>
      </c>
      <c r="C50" s="10">
        <f t="shared" si="0"/>
        <v>202911</v>
      </c>
      <c r="D50" s="10">
        <f>IF(A50="","",COUNTIF($C$2:C50,C50))</f>
        <v>1</v>
      </c>
      <c r="E50" s="10">
        <f t="shared" si="1"/>
        <v>20291101</v>
      </c>
    </row>
    <row r="51" spans="1:5">
      <c r="A51" s="12">
        <v>47434</v>
      </c>
      <c r="B51" s="13" t="s">
        <v>28</v>
      </c>
      <c r="C51" s="10">
        <f t="shared" si="0"/>
        <v>202911</v>
      </c>
      <c r="D51" s="10">
        <f>IF(A51="","",COUNTIF($C$2:C51,C51))</f>
        <v>2</v>
      </c>
      <c r="E51" s="10">
        <f t="shared" si="1"/>
        <v>20291102</v>
      </c>
    </row>
    <row r="52" spans="1:5">
      <c r="A52" s="12">
        <v>47444</v>
      </c>
      <c r="B52" s="13" t="s">
        <v>23</v>
      </c>
      <c r="C52" s="10">
        <f t="shared" si="0"/>
        <v>202911</v>
      </c>
      <c r="D52" s="10">
        <f>IF(A52="","",COUNTIF($C$2:C52,C52))</f>
        <v>3</v>
      </c>
      <c r="E52" s="10">
        <f t="shared" si="1"/>
        <v>20291103</v>
      </c>
    </row>
    <row r="53" spans="1:5">
      <c r="A53" s="12">
        <v>47477</v>
      </c>
      <c r="B53" s="13" t="s">
        <v>24</v>
      </c>
      <c r="C53" s="10">
        <f t="shared" si="0"/>
        <v>202912</v>
      </c>
      <c r="D53" s="10">
        <f>IF(A53="","",COUNTIF($C$2:C53,C53))</f>
        <v>1</v>
      </c>
      <c r="E53" s="10">
        <f t="shared" si="1"/>
        <v>20291201</v>
      </c>
    </row>
    <row r="54" spans="1:5">
      <c r="A54" s="12">
        <v>47484</v>
      </c>
      <c r="B54" s="13" t="s">
        <v>10</v>
      </c>
      <c r="C54" s="10">
        <f t="shared" si="0"/>
        <v>203001</v>
      </c>
      <c r="D54" s="10">
        <f>IF(A54="","",COUNTIF($C$2:C54,C54))</f>
        <v>1</v>
      </c>
      <c r="E54" s="10">
        <f t="shared" si="1"/>
        <v>20300101</v>
      </c>
    </row>
    <row r="55" spans="1:5">
      <c r="A55" s="12">
        <v>47504</v>
      </c>
      <c r="B55" s="13" t="s">
        <v>12</v>
      </c>
      <c r="C55" s="10">
        <f t="shared" si="0"/>
        <v>203001</v>
      </c>
      <c r="D55" s="10">
        <f>IF(A55="","",COUNTIF($C$2:C55,C55))</f>
        <v>2</v>
      </c>
      <c r="E55" s="10">
        <f t="shared" si="1"/>
        <v>20300102</v>
      </c>
    </row>
    <row r="56" spans="1:5">
      <c r="A56" s="12">
        <v>47532</v>
      </c>
      <c r="B56" s="13" t="s">
        <v>14</v>
      </c>
      <c r="C56" s="10">
        <f t="shared" si="0"/>
        <v>203002</v>
      </c>
      <c r="D56" s="10">
        <f>IF(A56="","",COUNTIF($C$2:C56,C56))</f>
        <v>1</v>
      </c>
      <c r="E56" s="10">
        <f t="shared" si="1"/>
        <v>20300201</v>
      </c>
    </row>
    <row r="57" spans="1:5">
      <c r="A57" s="12">
        <v>47630</v>
      </c>
      <c r="B57" s="13" t="s">
        <v>16</v>
      </c>
      <c r="C57" s="10">
        <f t="shared" si="0"/>
        <v>203005</v>
      </c>
      <c r="D57" s="10">
        <f>IF(A57="","",COUNTIF($C$2:C57,C57))</f>
        <v>1</v>
      </c>
      <c r="E57" s="10">
        <f t="shared" si="1"/>
        <v>20300501</v>
      </c>
    </row>
    <row r="58" spans="1:5">
      <c r="A58" s="12">
        <v>47653</v>
      </c>
      <c r="B58" s="13" t="s">
        <v>17</v>
      </c>
      <c r="C58" s="10">
        <f t="shared" si="0"/>
        <v>203006</v>
      </c>
      <c r="D58" s="10">
        <f>IF(A58="","",COUNTIF($C$2:C58,C58))</f>
        <v>1</v>
      </c>
      <c r="E58" s="10">
        <f t="shared" si="1"/>
        <v>20300601</v>
      </c>
    </row>
    <row r="59" spans="1:5">
      <c r="A59" s="12">
        <v>47668</v>
      </c>
      <c r="B59" s="13" t="s">
        <v>19</v>
      </c>
      <c r="C59" s="10">
        <f t="shared" si="0"/>
        <v>203007</v>
      </c>
      <c r="D59" s="10">
        <f>IF(A59="","",COUNTIF($C$2:C59,C59))</f>
        <v>1</v>
      </c>
      <c r="E59" s="10">
        <f t="shared" si="1"/>
        <v>20300701</v>
      </c>
    </row>
    <row r="60" spans="1:5">
      <c r="A60" s="12">
        <v>47728</v>
      </c>
      <c r="B60" s="13" t="s">
        <v>20</v>
      </c>
      <c r="C60" s="10">
        <f t="shared" si="0"/>
        <v>203009</v>
      </c>
      <c r="D60" s="10">
        <f>IF(A60="","",COUNTIF($C$2:C60,C60))</f>
        <v>1</v>
      </c>
      <c r="E60" s="10">
        <f t="shared" si="1"/>
        <v>20300901</v>
      </c>
    </row>
    <row r="61" spans="1:5">
      <c r="A61" s="12">
        <v>47770</v>
      </c>
      <c r="B61" s="13" t="s">
        <v>21</v>
      </c>
      <c r="C61" s="10">
        <f t="shared" si="0"/>
        <v>203010</v>
      </c>
      <c r="D61" s="10">
        <f>IF(A61="","",COUNTIF($C$2:C61,C61))</f>
        <v>1</v>
      </c>
      <c r="E61" s="10">
        <f t="shared" si="1"/>
        <v>20301001</v>
      </c>
    </row>
    <row r="62" spans="1:5">
      <c r="A62" s="12">
        <v>47798</v>
      </c>
      <c r="B62" s="13" t="s">
        <v>22</v>
      </c>
      <c r="C62" s="10">
        <f t="shared" si="0"/>
        <v>203011</v>
      </c>
      <c r="D62" s="10">
        <f>IF(A62="","",COUNTIF($C$2:C62,C62))</f>
        <v>1</v>
      </c>
      <c r="E62" s="10">
        <f t="shared" si="1"/>
        <v>20301101</v>
      </c>
    </row>
    <row r="63" spans="1:5">
      <c r="A63" s="12">
        <v>47815</v>
      </c>
      <c r="B63" s="13" t="s">
        <v>23</v>
      </c>
      <c r="C63" s="10">
        <f t="shared" si="0"/>
        <v>203011</v>
      </c>
      <c r="D63" s="10">
        <f>IF(A63="","",COUNTIF($C$2:C63,C63))</f>
        <v>2</v>
      </c>
      <c r="E63" s="10">
        <f t="shared" si="1"/>
        <v>20301102</v>
      </c>
    </row>
    <row r="64" spans="1:5">
      <c r="A64" s="12">
        <v>47842</v>
      </c>
      <c r="B64" s="13" t="s">
        <v>24</v>
      </c>
      <c r="C64" s="10">
        <f t="shared" si="0"/>
        <v>203012</v>
      </c>
      <c r="D64" s="10">
        <f>IF(A64="","",COUNTIF($C$2:C64,C64))</f>
        <v>1</v>
      </c>
      <c r="E64" s="10">
        <f t="shared" si="1"/>
        <v>20301201</v>
      </c>
    </row>
    <row r="65" spans="1:5">
      <c r="A65" s="12">
        <v>47849</v>
      </c>
      <c r="B65" s="13" t="s">
        <v>10</v>
      </c>
      <c r="C65" s="10">
        <f t="shared" si="0"/>
        <v>203101</v>
      </c>
      <c r="D65" s="10">
        <f>IF(A65="","",COUNTIF($C$2:C65,C65))</f>
        <v>1</v>
      </c>
      <c r="E65" s="10">
        <f t="shared" si="1"/>
        <v>20310101</v>
      </c>
    </row>
    <row r="66" spans="1:5">
      <c r="A66" s="12">
        <v>47868</v>
      </c>
      <c r="B66" s="13" t="s">
        <v>12</v>
      </c>
      <c r="C66" s="10">
        <f t="shared" ref="C66:C129" si="2">IF(A66="","",YEAR(A66)*100+MONTH(A66))</f>
        <v>203101</v>
      </c>
      <c r="D66" s="10">
        <f>IF(A66="","",COUNTIF($C$2:C66,C66))</f>
        <v>2</v>
      </c>
      <c r="E66" s="10">
        <f t="shared" ref="E66:E129" si="3">IF(A66="","",C66*100+D66)</f>
        <v>20310102</v>
      </c>
    </row>
    <row r="67" spans="1:5">
      <c r="A67" s="12">
        <v>47896</v>
      </c>
      <c r="B67" s="13" t="s">
        <v>30</v>
      </c>
      <c r="C67" s="10">
        <f t="shared" si="2"/>
        <v>203102</v>
      </c>
      <c r="D67" s="10">
        <f>IF(A67="","",COUNTIF($C$2:C67,C67))</f>
        <v>1</v>
      </c>
      <c r="E67" s="10">
        <f t="shared" si="3"/>
        <v>20310201</v>
      </c>
    </row>
    <row r="68" spans="1:5">
      <c r="A68" s="12">
        <v>47994</v>
      </c>
      <c r="B68" s="13" t="s">
        <v>16</v>
      </c>
      <c r="C68" s="10">
        <f t="shared" si="2"/>
        <v>203105</v>
      </c>
      <c r="D68" s="10">
        <f>IF(A68="","",COUNTIF($C$2:C68,C68))</f>
        <v>1</v>
      </c>
      <c r="E68" s="10">
        <f t="shared" si="3"/>
        <v>20310501</v>
      </c>
    </row>
    <row r="69" spans="1:5">
      <c r="A69" s="12">
        <v>48018</v>
      </c>
      <c r="B69" s="13" t="s">
        <v>17</v>
      </c>
      <c r="C69" s="10">
        <f t="shared" si="2"/>
        <v>203106</v>
      </c>
      <c r="D69" s="10">
        <f>IF(A69="","",COUNTIF($C$2:C69,C69))</f>
        <v>1</v>
      </c>
      <c r="E69" s="10">
        <f t="shared" si="3"/>
        <v>20310601</v>
      </c>
    </row>
    <row r="70" spans="1:5">
      <c r="A70" s="12">
        <v>48033</v>
      </c>
      <c r="B70" s="13" t="s">
        <v>19</v>
      </c>
      <c r="C70" s="10">
        <f t="shared" si="2"/>
        <v>203107</v>
      </c>
      <c r="D70" s="10">
        <f>IF(A70="","",COUNTIF($C$2:C70,C70))</f>
        <v>1</v>
      </c>
      <c r="E70" s="10">
        <f t="shared" si="3"/>
        <v>20310701</v>
      </c>
    </row>
    <row r="71" spans="1:5">
      <c r="A71" s="12">
        <v>48092</v>
      </c>
      <c r="B71" s="13" t="s">
        <v>20</v>
      </c>
      <c r="C71" s="10">
        <f t="shared" si="2"/>
        <v>203109</v>
      </c>
      <c r="D71" s="10">
        <f>IF(A71="","",COUNTIF($C$2:C71,C71))</f>
        <v>1</v>
      </c>
      <c r="E71" s="10">
        <f t="shared" si="3"/>
        <v>20310901</v>
      </c>
    </row>
    <row r="72" spans="1:5">
      <c r="A72" s="12">
        <v>48134</v>
      </c>
      <c r="B72" s="13" t="s">
        <v>21</v>
      </c>
      <c r="C72" s="10">
        <f t="shared" si="2"/>
        <v>203110</v>
      </c>
      <c r="D72" s="10">
        <f>IF(A72="","",COUNTIF($C$2:C72,C72))</f>
        <v>1</v>
      </c>
      <c r="E72" s="10">
        <f t="shared" si="3"/>
        <v>20311001</v>
      </c>
    </row>
    <row r="73" spans="1:5">
      <c r="A73" s="12">
        <v>48163</v>
      </c>
      <c r="B73" s="13" t="s">
        <v>22</v>
      </c>
      <c r="C73" s="10">
        <f t="shared" si="2"/>
        <v>203111</v>
      </c>
      <c r="D73" s="10">
        <f>IF(A73="","",COUNTIF($C$2:C73,C73))</f>
        <v>1</v>
      </c>
      <c r="E73" s="10">
        <f t="shared" si="3"/>
        <v>20311101</v>
      </c>
    </row>
    <row r="74" spans="1:5">
      <c r="A74" s="12">
        <v>48179</v>
      </c>
      <c r="B74" s="13" t="s">
        <v>23</v>
      </c>
      <c r="C74" s="10">
        <f t="shared" si="2"/>
        <v>203111</v>
      </c>
      <c r="D74" s="10">
        <f>IF(A74="","",COUNTIF($C$2:C74,C74))</f>
        <v>2</v>
      </c>
      <c r="E74" s="10">
        <f t="shared" si="3"/>
        <v>20311102</v>
      </c>
    </row>
    <row r="75" spans="1:5">
      <c r="A75" s="12">
        <v>48207</v>
      </c>
      <c r="B75" s="13" t="s">
        <v>24</v>
      </c>
      <c r="C75" s="10">
        <f t="shared" si="2"/>
        <v>203112</v>
      </c>
      <c r="D75" s="10">
        <f>IF(A75="","",COUNTIF($C$2:C75,C75))</f>
        <v>1</v>
      </c>
      <c r="E75" s="10">
        <f t="shared" si="3"/>
        <v>20311201</v>
      </c>
    </row>
    <row r="76" spans="1:5">
      <c r="A76" s="12">
        <v>48214</v>
      </c>
      <c r="B76" s="13" t="s">
        <v>10</v>
      </c>
      <c r="C76" s="10">
        <f t="shared" si="2"/>
        <v>203201</v>
      </c>
      <c r="D76" s="10">
        <f>IF(A76="","",COUNTIF($C$2:C76,C76))</f>
        <v>1</v>
      </c>
      <c r="E76" s="10">
        <f t="shared" si="3"/>
        <v>20320101</v>
      </c>
    </row>
    <row r="77" spans="1:5">
      <c r="A77" s="12">
        <v>48232</v>
      </c>
      <c r="B77" s="13" t="s">
        <v>12</v>
      </c>
      <c r="C77" s="10">
        <f t="shared" si="2"/>
        <v>203201</v>
      </c>
      <c r="D77" s="10">
        <f>IF(A77="","",COUNTIF($C$2:C77,C77))</f>
        <v>2</v>
      </c>
      <c r="E77" s="10">
        <f t="shared" si="3"/>
        <v>20320102</v>
      </c>
    </row>
    <row r="78" spans="1:5">
      <c r="A78" s="12">
        <v>48260</v>
      </c>
      <c r="B78" s="13" t="s">
        <v>30</v>
      </c>
      <c r="C78" s="10">
        <f t="shared" si="2"/>
        <v>203202</v>
      </c>
      <c r="D78" s="10">
        <f>IF(A78="","",COUNTIF($C$2:C78,C78))</f>
        <v>1</v>
      </c>
      <c r="E78" s="10">
        <f t="shared" si="3"/>
        <v>20320201</v>
      </c>
    </row>
    <row r="79" spans="1:5">
      <c r="A79" s="12">
        <v>48365</v>
      </c>
      <c r="B79" s="13" t="s">
        <v>16</v>
      </c>
      <c r="C79" s="10">
        <f t="shared" si="2"/>
        <v>203205</v>
      </c>
      <c r="D79" s="10">
        <f>IF(A79="","",COUNTIF($C$2:C79,C79))</f>
        <v>1</v>
      </c>
      <c r="E79" s="10">
        <f t="shared" si="3"/>
        <v>20320501</v>
      </c>
    </row>
    <row r="80" spans="1:5">
      <c r="A80" s="12">
        <v>48383</v>
      </c>
      <c r="B80" s="13" t="s">
        <v>25</v>
      </c>
      <c r="C80" s="10">
        <f t="shared" si="2"/>
        <v>203206</v>
      </c>
      <c r="D80" s="10">
        <f>IF(A80="","",COUNTIF($C$2:C80,C80))</f>
        <v>1</v>
      </c>
      <c r="E80" s="10">
        <f t="shared" si="3"/>
        <v>20320601</v>
      </c>
    </row>
    <row r="81" spans="1:5">
      <c r="A81" s="12">
        <v>48384</v>
      </c>
      <c r="B81" s="13" t="s">
        <v>17</v>
      </c>
      <c r="C81" s="10">
        <f t="shared" si="2"/>
        <v>203206</v>
      </c>
      <c r="D81" s="10">
        <f>IF(A81="","",COUNTIF($C$2:C81,C81))</f>
        <v>2</v>
      </c>
      <c r="E81" s="10">
        <f t="shared" si="3"/>
        <v>20320602</v>
      </c>
    </row>
    <row r="82" spans="1:5">
      <c r="A82" s="12">
        <v>48399</v>
      </c>
      <c r="B82" s="13" t="s">
        <v>19</v>
      </c>
      <c r="C82" s="10">
        <f t="shared" si="2"/>
        <v>203207</v>
      </c>
      <c r="D82" s="10">
        <f>IF(A82="","",COUNTIF($C$2:C82,C82))</f>
        <v>1</v>
      </c>
      <c r="E82" s="10">
        <f t="shared" si="3"/>
        <v>20320701</v>
      </c>
    </row>
    <row r="83" spans="1:5">
      <c r="A83" s="12">
        <v>48400</v>
      </c>
      <c r="B83" s="13" t="s">
        <v>18</v>
      </c>
      <c r="C83" s="10">
        <f t="shared" si="2"/>
        <v>203207</v>
      </c>
      <c r="D83" s="10">
        <f>IF(A83="","",COUNTIF($C$2:C83,C83))</f>
        <v>2</v>
      </c>
      <c r="E83" s="10">
        <f t="shared" si="3"/>
        <v>20320702</v>
      </c>
    </row>
    <row r="84" spans="1:5">
      <c r="A84" s="12">
        <v>48463</v>
      </c>
      <c r="B84" s="13" t="s">
        <v>20</v>
      </c>
      <c r="C84" s="10">
        <f t="shared" si="2"/>
        <v>203209</v>
      </c>
      <c r="D84" s="10">
        <f>IF(A84="","",COUNTIF($C$2:C84,C84))</f>
        <v>1</v>
      </c>
      <c r="E84" s="10">
        <f t="shared" si="3"/>
        <v>20320901</v>
      </c>
    </row>
    <row r="85" spans="1:5">
      <c r="A85" s="12">
        <v>48498</v>
      </c>
      <c r="B85" s="13" t="s">
        <v>21</v>
      </c>
      <c r="C85" s="10">
        <f t="shared" si="2"/>
        <v>203210</v>
      </c>
      <c r="D85" s="10">
        <f>IF(A85="","",COUNTIF($C$2:C85,C85))</f>
        <v>1</v>
      </c>
      <c r="E85" s="10">
        <f t="shared" si="3"/>
        <v>20321001</v>
      </c>
    </row>
    <row r="86" spans="1:5">
      <c r="A86" s="12">
        <v>48529</v>
      </c>
      <c r="B86" s="13" t="s">
        <v>22</v>
      </c>
      <c r="C86" s="10">
        <f t="shared" si="2"/>
        <v>203211</v>
      </c>
      <c r="D86" s="10">
        <f>IF(A86="","",COUNTIF($C$2:C86,C86))</f>
        <v>1</v>
      </c>
      <c r="E86" s="10">
        <f t="shared" si="3"/>
        <v>20321101</v>
      </c>
    </row>
    <row r="87" spans="1:5">
      <c r="A87" s="12">
        <v>48543</v>
      </c>
      <c r="B87" s="13" t="s">
        <v>23</v>
      </c>
      <c r="C87" s="10">
        <f t="shared" si="2"/>
        <v>203211</v>
      </c>
      <c r="D87" s="10">
        <f>IF(A87="","",COUNTIF($C$2:C87,C87))</f>
        <v>2</v>
      </c>
      <c r="E87" s="10">
        <f t="shared" si="3"/>
        <v>20321102</v>
      </c>
    </row>
    <row r="88" spans="1:5">
      <c r="A88" s="12">
        <v>48572</v>
      </c>
      <c r="B88" s="13" t="s">
        <v>26</v>
      </c>
      <c r="C88" s="10">
        <f t="shared" si="2"/>
        <v>203212</v>
      </c>
      <c r="D88" s="10">
        <f>IF(A88="","",COUNTIF($C$2:C88,C88))</f>
        <v>1</v>
      </c>
      <c r="E88" s="10">
        <f t="shared" si="3"/>
        <v>20321201</v>
      </c>
    </row>
    <row r="89" spans="1:5">
      <c r="A89" s="12">
        <v>48573</v>
      </c>
      <c r="B89" s="13" t="s">
        <v>24</v>
      </c>
      <c r="C89" s="10">
        <f t="shared" si="2"/>
        <v>203212</v>
      </c>
      <c r="D89" s="10">
        <f>IF(A89="","",COUNTIF($C$2:C89,C89))</f>
        <v>2</v>
      </c>
      <c r="E89" s="10">
        <f t="shared" si="3"/>
        <v>20321202</v>
      </c>
    </row>
    <row r="90" spans="1:5">
      <c r="A90" s="12">
        <v>48579</v>
      </c>
      <c r="B90" s="13" t="s">
        <v>27</v>
      </c>
      <c r="C90" s="10">
        <f t="shared" si="2"/>
        <v>203212</v>
      </c>
      <c r="D90" s="10">
        <f>IF(A90="","",COUNTIF($C$2:C90,C90))</f>
        <v>3</v>
      </c>
      <c r="E90" s="10">
        <f t="shared" si="3"/>
        <v>20321203</v>
      </c>
    </row>
    <row r="91" spans="1:5">
      <c r="A91" s="12">
        <v>48580</v>
      </c>
      <c r="B91" s="13" t="s">
        <v>10</v>
      </c>
      <c r="C91" s="10">
        <f t="shared" si="2"/>
        <v>203301</v>
      </c>
      <c r="D91" s="10">
        <f>IF(A91="","",COUNTIF($C$2:C91,C91))</f>
        <v>1</v>
      </c>
      <c r="E91" s="10">
        <f t="shared" si="3"/>
        <v>20330101</v>
      </c>
    </row>
    <row r="92" spans="1:5">
      <c r="A92" s="12">
        <v>48596</v>
      </c>
      <c r="B92" s="13" t="s">
        <v>12</v>
      </c>
      <c r="C92" s="10">
        <f t="shared" si="2"/>
        <v>203301</v>
      </c>
      <c r="D92" s="10">
        <f>IF(A92="","",COUNTIF($C$2:C92,C92))</f>
        <v>2</v>
      </c>
      <c r="E92" s="10">
        <f t="shared" si="3"/>
        <v>20330102</v>
      </c>
    </row>
    <row r="93" spans="1:5">
      <c r="A93" s="12">
        <v>48599</v>
      </c>
      <c r="B93" s="13" t="s">
        <v>29</v>
      </c>
      <c r="C93" s="10">
        <f t="shared" si="2"/>
        <v>203301</v>
      </c>
      <c r="D93" s="10">
        <f>IF(A93="","",COUNTIF($C$2:C93,C93))</f>
        <v>3</v>
      </c>
      <c r="E93" s="10">
        <f t="shared" si="3"/>
        <v>20330103</v>
      </c>
    </row>
    <row r="94" spans="1:5">
      <c r="A94" s="12">
        <v>48631</v>
      </c>
      <c r="B94" s="13" t="s">
        <v>30</v>
      </c>
      <c r="C94" s="10">
        <f t="shared" si="2"/>
        <v>203302</v>
      </c>
      <c r="D94" s="10">
        <f>IF(A94="","",COUNTIF($C$2:C94,C94))</f>
        <v>1</v>
      </c>
      <c r="E94" s="10">
        <f t="shared" si="3"/>
        <v>20330201</v>
      </c>
    </row>
    <row r="95" spans="1:5">
      <c r="A95" s="12">
        <v>48729</v>
      </c>
      <c r="B95" s="13" t="s">
        <v>16</v>
      </c>
      <c r="C95" s="10">
        <f t="shared" si="2"/>
        <v>203305</v>
      </c>
      <c r="D95" s="10">
        <f>IF(A95="","",COUNTIF($C$2:C95,C95))</f>
        <v>1</v>
      </c>
      <c r="E95" s="10">
        <f t="shared" si="3"/>
        <v>20330501</v>
      </c>
    </row>
    <row r="96" spans="1:5">
      <c r="A96" s="12">
        <v>48749</v>
      </c>
      <c r="B96" s="13" t="s">
        <v>17</v>
      </c>
      <c r="C96" s="10">
        <f t="shared" si="2"/>
        <v>203306</v>
      </c>
      <c r="D96" s="10">
        <f>IF(A96="","",COUNTIF($C$2:C96,C96))</f>
        <v>1</v>
      </c>
      <c r="E96" s="10">
        <f t="shared" si="3"/>
        <v>20330601</v>
      </c>
    </row>
    <row r="97" spans="1:5">
      <c r="A97" s="12">
        <v>48750</v>
      </c>
      <c r="B97" s="13" t="s">
        <v>25</v>
      </c>
      <c r="C97" s="10">
        <f t="shared" si="2"/>
        <v>203306</v>
      </c>
      <c r="D97" s="10">
        <f>IF(A97="","",COUNTIF($C$2:C97,C97))</f>
        <v>2</v>
      </c>
      <c r="E97" s="10">
        <f t="shared" si="3"/>
        <v>20330602</v>
      </c>
    </row>
    <row r="98" spans="1:5">
      <c r="A98" s="12">
        <v>48764</v>
      </c>
      <c r="B98" s="13" t="s">
        <v>19</v>
      </c>
      <c r="C98" s="10">
        <f t="shared" si="2"/>
        <v>203307</v>
      </c>
      <c r="D98" s="10">
        <f>IF(A98="","",COUNTIF($C$2:C98,C98))</f>
        <v>1</v>
      </c>
      <c r="E98" s="10">
        <f t="shared" si="3"/>
        <v>20330701</v>
      </c>
    </row>
    <row r="99" spans="1:5">
      <c r="A99" s="12">
        <v>48827</v>
      </c>
      <c r="B99" s="13" t="s">
        <v>20</v>
      </c>
      <c r="C99" s="10">
        <f t="shared" si="2"/>
        <v>203309</v>
      </c>
      <c r="D99" s="10">
        <f>IF(A99="","",COUNTIF($C$2:C99,C99))</f>
        <v>1</v>
      </c>
      <c r="E99" s="10">
        <f t="shared" si="3"/>
        <v>20330901</v>
      </c>
    </row>
    <row r="100" spans="1:5">
      <c r="A100" s="12">
        <v>48862</v>
      </c>
      <c r="B100" s="13" t="s">
        <v>21</v>
      </c>
      <c r="C100" s="10">
        <f t="shared" si="2"/>
        <v>203310</v>
      </c>
      <c r="D100" s="10">
        <f>IF(A100="","",COUNTIF($C$2:C100,C100))</f>
        <v>1</v>
      </c>
      <c r="E100" s="10">
        <f t="shared" si="3"/>
        <v>20331001</v>
      </c>
    </row>
    <row r="101" spans="1:5">
      <c r="A101" s="12">
        <v>48894</v>
      </c>
      <c r="B101" s="13" t="s">
        <v>22</v>
      </c>
      <c r="C101" s="10">
        <f t="shared" si="2"/>
        <v>203311</v>
      </c>
      <c r="D101" s="10">
        <f>IF(A101="","",COUNTIF($C$2:C101,C101))</f>
        <v>1</v>
      </c>
      <c r="E101" s="10">
        <f t="shared" si="3"/>
        <v>20331101</v>
      </c>
    </row>
    <row r="102" spans="1:5">
      <c r="A102" s="12">
        <v>48907</v>
      </c>
      <c r="B102" s="13" t="s">
        <v>23</v>
      </c>
      <c r="C102" s="10">
        <f t="shared" si="2"/>
        <v>203311</v>
      </c>
      <c r="D102" s="10">
        <f>IF(A102="","",COUNTIF($C$2:C102,C102))</f>
        <v>2</v>
      </c>
      <c r="E102" s="10">
        <f t="shared" si="3"/>
        <v>20331102</v>
      </c>
    </row>
    <row r="103" spans="1:5">
      <c r="A103" s="12">
        <v>48938</v>
      </c>
      <c r="B103" s="13" t="s">
        <v>24</v>
      </c>
      <c r="C103" s="10">
        <f t="shared" si="2"/>
        <v>203312</v>
      </c>
      <c r="D103" s="10">
        <f>IF(A103="","",COUNTIF($C$2:C103,C103))</f>
        <v>1</v>
      </c>
      <c r="E103" s="10">
        <f t="shared" si="3"/>
        <v>20331201</v>
      </c>
    </row>
    <row r="104" spans="1:5">
      <c r="A104" s="12">
        <v>48939</v>
      </c>
      <c r="B104" s="13" t="s">
        <v>26</v>
      </c>
      <c r="C104" s="10">
        <f t="shared" si="2"/>
        <v>203312</v>
      </c>
      <c r="D104" s="10">
        <f>IF(A104="","",COUNTIF($C$2:C104,C104))</f>
        <v>2</v>
      </c>
      <c r="E104" s="10">
        <f t="shared" si="3"/>
        <v>20331202</v>
      </c>
    </row>
    <row r="105" spans="1:5">
      <c r="A105" s="12">
        <v>48945</v>
      </c>
      <c r="B105" s="13" t="s">
        <v>10</v>
      </c>
      <c r="C105" s="10">
        <f t="shared" si="2"/>
        <v>203401</v>
      </c>
      <c r="D105" s="10">
        <f>IF(A105="","",COUNTIF($C$2:C105,C105))</f>
        <v>1</v>
      </c>
      <c r="E105" s="10">
        <f t="shared" si="3"/>
        <v>20340101</v>
      </c>
    </row>
    <row r="106" spans="1:5">
      <c r="A106" s="12">
        <v>48946</v>
      </c>
      <c r="B106" s="13" t="s">
        <v>27</v>
      </c>
      <c r="C106" s="10">
        <f t="shared" si="2"/>
        <v>203401</v>
      </c>
      <c r="D106" s="10">
        <f>IF(A106="","",COUNTIF($C$2:C106,C106))</f>
        <v>2</v>
      </c>
      <c r="E106" s="10">
        <f t="shared" si="3"/>
        <v>20340102</v>
      </c>
    </row>
    <row r="107" spans="1:5">
      <c r="A107" s="12">
        <v>48960</v>
      </c>
      <c r="B107" s="13" t="s">
        <v>12</v>
      </c>
      <c r="C107" s="10">
        <f t="shared" si="2"/>
        <v>203401</v>
      </c>
      <c r="D107" s="10">
        <f>IF(A107="","",COUNTIF($C$2:C107,C107))</f>
        <v>3</v>
      </c>
      <c r="E107" s="10">
        <f t="shared" si="3"/>
        <v>20340103</v>
      </c>
    </row>
    <row r="108" spans="1:5">
      <c r="A108" s="12">
        <v>48995</v>
      </c>
      <c r="B108" s="13" t="s">
        <v>30</v>
      </c>
      <c r="C108" s="10">
        <f t="shared" si="2"/>
        <v>203402</v>
      </c>
      <c r="D108" s="10">
        <f>IF(A108="","",COUNTIF($C$2:C108,C108))</f>
        <v>1</v>
      </c>
      <c r="E108" s="10">
        <f t="shared" si="3"/>
        <v>20340201</v>
      </c>
    </row>
    <row r="109" spans="1:5">
      <c r="A109" s="12">
        <v>49093</v>
      </c>
      <c r="B109" s="13" t="s">
        <v>16</v>
      </c>
      <c r="C109" s="10">
        <f t="shared" si="2"/>
        <v>203405</v>
      </c>
      <c r="D109" s="10">
        <f>IF(A109="","",COUNTIF($C$2:C109,C109))</f>
        <v>1</v>
      </c>
      <c r="E109" s="10">
        <f t="shared" si="3"/>
        <v>20340501</v>
      </c>
    </row>
    <row r="110" spans="1:5">
      <c r="A110" s="12">
        <v>49114</v>
      </c>
      <c r="B110" s="13" t="s">
        <v>17</v>
      </c>
      <c r="C110" s="10">
        <f t="shared" si="2"/>
        <v>203406</v>
      </c>
      <c r="D110" s="10">
        <f>IF(A110="","",COUNTIF($C$2:C110,C110))</f>
        <v>1</v>
      </c>
      <c r="E110" s="10">
        <f t="shared" si="3"/>
        <v>20340601</v>
      </c>
    </row>
    <row r="111" spans="1:5">
      <c r="A111" s="12">
        <v>49129</v>
      </c>
      <c r="B111" s="13" t="s">
        <v>19</v>
      </c>
      <c r="C111" s="10">
        <f t="shared" si="2"/>
        <v>203407</v>
      </c>
      <c r="D111" s="10">
        <f>IF(A111="","",COUNTIF($C$2:C111,C111))</f>
        <v>1</v>
      </c>
      <c r="E111" s="10">
        <f t="shared" si="3"/>
        <v>20340701</v>
      </c>
    </row>
    <row r="112" spans="1:5">
      <c r="A112" s="12">
        <v>49191</v>
      </c>
      <c r="B112" s="13" t="s">
        <v>20</v>
      </c>
      <c r="C112" s="10">
        <f t="shared" si="2"/>
        <v>203409</v>
      </c>
      <c r="D112" s="10">
        <f>IF(A112="","",COUNTIF($C$2:C112,C112))</f>
        <v>1</v>
      </c>
      <c r="E112" s="10">
        <f t="shared" si="3"/>
        <v>20340901</v>
      </c>
    </row>
    <row r="113" spans="1:5">
      <c r="A113" s="12">
        <v>49226</v>
      </c>
      <c r="B113" s="13" t="s">
        <v>21</v>
      </c>
      <c r="C113" s="10">
        <f t="shared" si="2"/>
        <v>203410</v>
      </c>
      <c r="D113" s="10">
        <f>IF(A113="","",COUNTIF($C$2:C113,C113))</f>
        <v>1</v>
      </c>
      <c r="E113" s="10">
        <f t="shared" si="3"/>
        <v>20341001</v>
      </c>
    </row>
    <row r="114" spans="1:5">
      <c r="A114" s="12">
        <v>49258</v>
      </c>
      <c r="B114" s="13" t="s">
        <v>28</v>
      </c>
      <c r="C114" s="10">
        <f t="shared" si="2"/>
        <v>203411</v>
      </c>
      <c r="D114" s="10">
        <f>IF(A114="","",COUNTIF($C$2:C114,C114))</f>
        <v>1</v>
      </c>
      <c r="E114" s="10">
        <f t="shared" si="3"/>
        <v>20341101</v>
      </c>
    </row>
    <row r="115" spans="1:5">
      <c r="A115" s="12">
        <v>49259</v>
      </c>
      <c r="B115" s="13" t="s">
        <v>22</v>
      </c>
      <c r="C115" s="10">
        <f t="shared" si="2"/>
        <v>203411</v>
      </c>
      <c r="D115" s="10">
        <f>IF(A115="","",COUNTIF($C$2:C115,C115))</f>
        <v>2</v>
      </c>
      <c r="E115" s="10">
        <f t="shared" si="3"/>
        <v>20341102</v>
      </c>
    </row>
    <row r="116" spans="1:5">
      <c r="A116" s="12">
        <v>49271</v>
      </c>
      <c r="B116" s="13" t="s">
        <v>23</v>
      </c>
      <c r="C116" s="10">
        <f t="shared" si="2"/>
        <v>203411</v>
      </c>
      <c r="D116" s="10">
        <f>IF(A116="","",COUNTIF($C$2:C116,C116))</f>
        <v>3</v>
      </c>
      <c r="E116" s="10">
        <f t="shared" si="3"/>
        <v>20341103</v>
      </c>
    </row>
    <row r="117" spans="1:5">
      <c r="A117" s="12">
        <v>49303</v>
      </c>
      <c r="B117" s="13" t="s">
        <v>24</v>
      </c>
      <c r="C117" s="10">
        <f t="shared" si="2"/>
        <v>203412</v>
      </c>
      <c r="D117" s="10">
        <f>IF(A117="","",COUNTIF($C$2:C117,C117))</f>
        <v>1</v>
      </c>
      <c r="E117" s="10">
        <f t="shared" si="3"/>
        <v>20341201</v>
      </c>
    </row>
    <row r="118" spans="1:5">
      <c r="A118" s="12">
        <v>49310</v>
      </c>
      <c r="B118" s="13" t="s">
        <v>10</v>
      </c>
      <c r="C118" s="10">
        <f t="shared" si="2"/>
        <v>203501</v>
      </c>
      <c r="D118" s="10">
        <f>IF(A118="","",COUNTIF($C$2:C118,C118))</f>
        <v>1</v>
      </c>
      <c r="E118" s="10">
        <f t="shared" si="3"/>
        <v>20350101</v>
      </c>
    </row>
    <row r="119" spans="1:5">
      <c r="A119" s="12">
        <v>49324</v>
      </c>
      <c r="B119" s="13" t="s">
        <v>12</v>
      </c>
      <c r="C119" s="10">
        <f t="shared" si="2"/>
        <v>203501</v>
      </c>
      <c r="D119" s="10">
        <f>IF(A119="","",COUNTIF($C$2:C119,C119))</f>
        <v>2</v>
      </c>
      <c r="E119" s="10">
        <f t="shared" si="3"/>
        <v>20350102</v>
      </c>
    </row>
    <row r="120" spans="1:5">
      <c r="A120" s="12">
        <v>49359</v>
      </c>
      <c r="B120" s="13" t="s">
        <v>30</v>
      </c>
      <c r="C120" s="10">
        <f t="shared" si="2"/>
        <v>203502</v>
      </c>
      <c r="D120" s="10">
        <f>IF(A120="","",COUNTIF($C$2:C120,C120))</f>
        <v>1</v>
      </c>
      <c r="E120" s="10">
        <f t="shared" si="3"/>
        <v>20350201</v>
      </c>
    </row>
    <row r="121" spans="1:5">
      <c r="A121" s="12">
        <v>49457</v>
      </c>
      <c r="B121" s="13" t="s">
        <v>16</v>
      </c>
      <c r="C121" s="10">
        <f t="shared" si="2"/>
        <v>203505</v>
      </c>
      <c r="D121" s="10">
        <f>IF(A121="","",COUNTIF($C$2:C121,C121))</f>
        <v>1</v>
      </c>
      <c r="E121" s="10">
        <f t="shared" si="3"/>
        <v>20350501</v>
      </c>
    </row>
    <row r="122" spans="1:5">
      <c r="A122" s="12">
        <v>49479</v>
      </c>
      <c r="B122" s="13" t="s">
        <v>17</v>
      </c>
      <c r="C122" s="10">
        <f t="shared" si="2"/>
        <v>203506</v>
      </c>
      <c r="D122" s="10">
        <f>IF(A122="","",COUNTIF($C$2:C122,C122))</f>
        <v>1</v>
      </c>
      <c r="E122" s="10">
        <f t="shared" si="3"/>
        <v>20350601</v>
      </c>
    </row>
    <row r="123" spans="1:5">
      <c r="A123" s="12">
        <v>49494</v>
      </c>
      <c r="B123" s="13" t="s">
        <v>19</v>
      </c>
      <c r="C123" s="10">
        <f t="shared" si="2"/>
        <v>203507</v>
      </c>
      <c r="D123" s="10">
        <f>IF(A123="","",COUNTIF($C$2:C123,C123))</f>
        <v>1</v>
      </c>
      <c r="E123" s="10">
        <f t="shared" si="3"/>
        <v>20350701</v>
      </c>
    </row>
    <row r="124" spans="1:5">
      <c r="A124" s="12">
        <v>49555</v>
      </c>
      <c r="B124" s="13" t="s">
        <v>20</v>
      </c>
      <c r="C124" s="10">
        <f t="shared" si="2"/>
        <v>203509</v>
      </c>
      <c r="D124" s="10">
        <f>IF(A124="","",COUNTIF($C$2:C124,C124))</f>
        <v>1</v>
      </c>
      <c r="E124" s="10">
        <f t="shared" si="3"/>
        <v>20350901</v>
      </c>
    </row>
    <row r="125" spans="1:5">
      <c r="A125" s="12">
        <v>49590</v>
      </c>
      <c r="B125" s="13" t="s">
        <v>21</v>
      </c>
      <c r="C125" s="10">
        <f t="shared" si="2"/>
        <v>203510</v>
      </c>
      <c r="D125" s="10">
        <f>IF(A125="","",COUNTIF($C$2:C125,C125))</f>
        <v>1</v>
      </c>
      <c r="E125" s="10">
        <f t="shared" si="3"/>
        <v>20351001</v>
      </c>
    </row>
    <row r="126" spans="1:5">
      <c r="A126" s="12">
        <v>49624</v>
      </c>
      <c r="B126" s="13" t="s">
        <v>22</v>
      </c>
      <c r="C126" s="10">
        <f t="shared" si="2"/>
        <v>203511</v>
      </c>
      <c r="D126" s="10">
        <f>IF(A126="","",COUNTIF($C$2:C126,C126))</f>
        <v>1</v>
      </c>
      <c r="E126" s="10">
        <f t="shared" si="3"/>
        <v>20351101</v>
      </c>
    </row>
    <row r="127" spans="1:5">
      <c r="A127" s="12">
        <v>49625</v>
      </c>
      <c r="B127" s="13" t="s">
        <v>28</v>
      </c>
      <c r="C127" s="10">
        <f t="shared" si="2"/>
        <v>203511</v>
      </c>
      <c r="D127" s="10">
        <f>IF(A127="","",COUNTIF($C$2:C127,C127))</f>
        <v>2</v>
      </c>
      <c r="E127" s="10">
        <f t="shared" si="3"/>
        <v>20351102</v>
      </c>
    </row>
    <row r="128" spans="1:5">
      <c r="A128" s="12">
        <v>49635</v>
      </c>
      <c r="B128" s="13" t="s">
        <v>23</v>
      </c>
      <c r="C128" s="10">
        <f t="shared" si="2"/>
        <v>203511</v>
      </c>
      <c r="D128" s="10">
        <f>IF(A128="","",COUNTIF($C$2:C128,C128))</f>
        <v>3</v>
      </c>
      <c r="E128" s="10">
        <f t="shared" si="3"/>
        <v>20351103</v>
      </c>
    </row>
    <row r="129" spans="1:5">
      <c r="A129" s="12">
        <v>49668</v>
      </c>
      <c r="B129" s="13" t="s">
        <v>24</v>
      </c>
      <c r="C129" s="10">
        <f t="shared" si="2"/>
        <v>203512</v>
      </c>
      <c r="D129" s="10">
        <f>IF(A129="","",COUNTIF($C$2:C129,C129))</f>
        <v>1</v>
      </c>
      <c r="E129" s="10">
        <f t="shared" si="3"/>
        <v>20351201</v>
      </c>
    </row>
    <row r="130" spans="1:5">
      <c r="A130" s="12"/>
      <c r="B130" s="13"/>
      <c r="C130" s="10" t="str">
        <f t="shared" ref="C130:C189" si="4">IF(A130="","",YEAR(A130)*100+MONTH(A130))</f>
        <v/>
      </c>
      <c r="D130" s="10" t="str">
        <f>IF(A130="","",COUNTIF($C$2:C130,C130))</f>
        <v/>
      </c>
      <c r="E130" s="10" t="str">
        <f t="shared" ref="E130:E189" si="5">IF(A130="","",C130*100+D130)</f>
        <v/>
      </c>
    </row>
    <row r="131" spans="1:5">
      <c r="A131" s="12"/>
      <c r="B131" s="13"/>
      <c r="C131" s="10" t="str">
        <f t="shared" si="4"/>
        <v/>
      </c>
      <c r="D131" s="10" t="str">
        <f>IF(A131="","",COUNTIF($C$2:C131,C131))</f>
        <v/>
      </c>
      <c r="E131" s="10" t="str">
        <f t="shared" si="5"/>
        <v/>
      </c>
    </row>
    <row r="132" spans="1:5">
      <c r="A132" s="12"/>
      <c r="B132" s="13"/>
      <c r="C132" s="10" t="str">
        <f t="shared" si="4"/>
        <v/>
      </c>
      <c r="D132" s="10" t="str">
        <f>IF(A132="","",COUNTIF($C$2:C132,C132))</f>
        <v/>
      </c>
      <c r="E132" s="10" t="str">
        <f t="shared" si="5"/>
        <v/>
      </c>
    </row>
    <row r="133" spans="1:5">
      <c r="A133" s="12"/>
      <c r="B133" s="13"/>
      <c r="C133" s="10" t="str">
        <f t="shared" si="4"/>
        <v/>
      </c>
      <c r="D133" s="10" t="str">
        <f>IF(A133="","",COUNTIF($C$2:C133,C133))</f>
        <v/>
      </c>
      <c r="E133" s="10" t="str">
        <f t="shared" si="5"/>
        <v/>
      </c>
    </row>
    <row r="134" spans="1:5">
      <c r="A134" s="12"/>
      <c r="B134" s="13"/>
      <c r="C134" s="10" t="str">
        <f t="shared" si="4"/>
        <v/>
      </c>
      <c r="D134" s="10" t="str">
        <f>IF(A134="","",COUNTIF($C$2:C134,C134))</f>
        <v/>
      </c>
      <c r="E134" s="10" t="str">
        <f t="shared" si="5"/>
        <v/>
      </c>
    </row>
    <row r="135" spans="1:5">
      <c r="A135" s="12"/>
      <c r="B135" s="13"/>
      <c r="C135" s="10" t="str">
        <f t="shared" si="4"/>
        <v/>
      </c>
      <c r="D135" s="10" t="str">
        <f>IF(A135="","",COUNTIF($C$2:C135,C135))</f>
        <v/>
      </c>
      <c r="E135" s="10" t="str">
        <f t="shared" si="5"/>
        <v/>
      </c>
    </row>
    <row r="136" spans="1:5">
      <c r="A136" s="12"/>
      <c r="B136" s="13"/>
      <c r="C136" s="10" t="str">
        <f t="shared" si="4"/>
        <v/>
      </c>
      <c r="D136" s="10" t="str">
        <f>IF(A136="","",COUNTIF($C$2:C136,C136))</f>
        <v/>
      </c>
      <c r="E136" s="10" t="str">
        <f t="shared" si="5"/>
        <v/>
      </c>
    </row>
    <row r="137" spans="1:5">
      <c r="A137" s="12"/>
      <c r="B137" s="13"/>
      <c r="C137" s="10" t="str">
        <f t="shared" si="4"/>
        <v/>
      </c>
      <c r="D137" s="10" t="str">
        <f>IF(A137="","",COUNTIF($C$2:C137,C137))</f>
        <v/>
      </c>
      <c r="E137" s="10" t="str">
        <f t="shared" si="5"/>
        <v/>
      </c>
    </row>
    <row r="138" spans="1:5">
      <c r="A138" s="12"/>
      <c r="B138" s="13"/>
      <c r="C138" s="10" t="str">
        <f t="shared" si="4"/>
        <v/>
      </c>
      <c r="D138" s="10" t="str">
        <f>IF(A138="","",COUNTIF($C$2:C138,C138))</f>
        <v/>
      </c>
      <c r="E138" s="10" t="str">
        <f t="shared" si="5"/>
        <v/>
      </c>
    </row>
    <row r="139" spans="1:5">
      <c r="A139" s="12"/>
      <c r="B139" s="13"/>
      <c r="C139" s="10" t="str">
        <f t="shared" si="4"/>
        <v/>
      </c>
      <c r="D139" s="10" t="str">
        <f>IF(A139="","",COUNTIF($C$2:C139,C139))</f>
        <v/>
      </c>
      <c r="E139" s="10" t="str">
        <f t="shared" si="5"/>
        <v/>
      </c>
    </row>
    <row r="140" spans="1:5">
      <c r="A140" s="12"/>
      <c r="B140" s="13"/>
      <c r="C140" s="10" t="str">
        <f t="shared" si="4"/>
        <v/>
      </c>
      <c r="D140" s="10" t="str">
        <f>IF(A140="","",COUNTIF($C$2:C140,C140))</f>
        <v/>
      </c>
      <c r="E140" s="10" t="str">
        <f t="shared" si="5"/>
        <v/>
      </c>
    </row>
    <row r="141" spans="1:5">
      <c r="A141" s="12"/>
      <c r="B141" s="13"/>
      <c r="C141" s="10" t="str">
        <f t="shared" si="4"/>
        <v/>
      </c>
      <c r="D141" s="10" t="str">
        <f>IF(A141="","",COUNTIF($C$2:C141,C141))</f>
        <v/>
      </c>
      <c r="E141" s="10" t="str">
        <f t="shared" si="5"/>
        <v/>
      </c>
    </row>
    <row r="142" spans="1:5">
      <c r="A142" s="12"/>
      <c r="B142" s="13"/>
      <c r="C142" s="10" t="str">
        <f t="shared" si="4"/>
        <v/>
      </c>
      <c r="D142" s="10" t="str">
        <f>IF(A142="","",COUNTIF($C$2:C142,C142))</f>
        <v/>
      </c>
      <c r="E142" s="10" t="str">
        <f t="shared" si="5"/>
        <v/>
      </c>
    </row>
    <row r="143" spans="1:5">
      <c r="A143" s="12"/>
      <c r="B143" s="13"/>
      <c r="C143" s="10" t="str">
        <f t="shared" si="4"/>
        <v/>
      </c>
      <c r="D143" s="10" t="str">
        <f>IF(A143="","",COUNTIF($C$2:C143,C143))</f>
        <v/>
      </c>
      <c r="E143" s="10" t="str">
        <f t="shared" si="5"/>
        <v/>
      </c>
    </row>
    <row r="144" spans="1:5">
      <c r="A144" s="12"/>
      <c r="B144" s="13"/>
      <c r="C144" s="10" t="str">
        <f t="shared" si="4"/>
        <v/>
      </c>
      <c r="D144" s="10" t="str">
        <f>IF(A144="","",COUNTIF($C$2:C144,C144))</f>
        <v/>
      </c>
      <c r="E144" s="10" t="str">
        <f t="shared" si="5"/>
        <v/>
      </c>
    </row>
    <row r="145" spans="1:5">
      <c r="A145" s="12"/>
      <c r="B145" s="13"/>
      <c r="C145" s="10" t="str">
        <f t="shared" si="4"/>
        <v/>
      </c>
      <c r="D145" s="10" t="str">
        <f>IF(A145="","",COUNTIF($C$2:C145,C145))</f>
        <v/>
      </c>
      <c r="E145" s="10" t="str">
        <f t="shared" si="5"/>
        <v/>
      </c>
    </row>
    <row r="146" spans="1:5">
      <c r="A146" s="12"/>
      <c r="B146" s="13"/>
      <c r="C146" s="10" t="str">
        <f t="shared" si="4"/>
        <v/>
      </c>
      <c r="D146" s="10" t="str">
        <f>IF(A146="","",COUNTIF($C$2:C146,C146))</f>
        <v/>
      </c>
      <c r="E146" s="10" t="str">
        <f t="shared" si="5"/>
        <v/>
      </c>
    </row>
    <row r="147" spans="1:5">
      <c r="A147" s="12"/>
      <c r="B147" s="13"/>
      <c r="C147" s="10" t="str">
        <f t="shared" si="4"/>
        <v/>
      </c>
      <c r="D147" s="10" t="str">
        <f>IF(A147="","",COUNTIF($C$2:C147,C147))</f>
        <v/>
      </c>
      <c r="E147" s="10" t="str">
        <f t="shared" si="5"/>
        <v/>
      </c>
    </row>
    <row r="148" spans="1:5">
      <c r="A148" s="12"/>
      <c r="B148" s="13"/>
      <c r="C148" s="10" t="str">
        <f t="shared" si="4"/>
        <v/>
      </c>
      <c r="D148" s="10" t="str">
        <f>IF(A148="","",COUNTIF($C$2:C148,C148))</f>
        <v/>
      </c>
      <c r="E148" s="10" t="str">
        <f t="shared" si="5"/>
        <v/>
      </c>
    </row>
    <row r="149" spans="1:5">
      <c r="A149" s="12"/>
      <c r="B149" s="13"/>
      <c r="C149" s="10" t="str">
        <f t="shared" si="4"/>
        <v/>
      </c>
      <c r="D149" s="10" t="str">
        <f>IF(A149="","",COUNTIF($C$2:C149,C149))</f>
        <v/>
      </c>
      <c r="E149" s="10" t="str">
        <f t="shared" si="5"/>
        <v/>
      </c>
    </row>
    <row r="150" spans="1:5">
      <c r="A150" s="12"/>
      <c r="B150" s="13"/>
      <c r="C150" s="10" t="str">
        <f t="shared" si="4"/>
        <v/>
      </c>
      <c r="D150" s="10" t="str">
        <f>IF(A150="","",COUNTIF($C$2:C150,C150))</f>
        <v/>
      </c>
      <c r="E150" s="10" t="str">
        <f t="shared" si="5"/>
        <v/>
      </c>
    </row>
    <row r="151" spans="1:5">
      <c r="A151" s="12"/>
      <c r="B151" s="13"/>
      <c r="C151" s="10" t="str">
        <f t="shared" si="4"/>
        <v/>
      </c>
      <c r="D151" s="10" t="str">
        <f>IF(A151="","",COUNTIF($C$2:C151,C151))</f>
        <v/>
      </c>
      <c r="E151" s="10" t="str">
        <f t="shared" si="5"/>
        <v/>
      </c>
    </row>
    <row r="152" spans="1:5">
      <c r="A152" s="12"/>
      <c r="B152" s="13"/>
      <c r="C152" s="10" t="str">
        <f t="shared" si="4"/>
        <v/>
      </c>
      <c r="D152" s="10" t="str">
        <f>IF(A152="","",COUNTIF($C$2:C152,C152))</f>
        <v/>
      </c>
      <c r="E152" s="10" t="str">
        <f t="shared" si="5"/>
        <v/>
      </c>
    </row>
    <row r="153" spans="1:5">
      <c r="A153" s="12"/>
      <c r="B153" s="13"/>
      <c r="C153" s="10" t="str">
        <f t="shared" si="4"/>
        <v/>
      </c>
      <c r="D153" s="10" t="str">
        <f>IF(A153="","",COUNTIF($C$2:C153,C153))</f>
        <v/>
      </c>
      <c r="E153" s="10" t="str">
        <f t="shared" si="5"/>
        <v/>
      </c>
    </row>
    <row r="154" spans="1:5">
      <c r="A154" s="12"/>
      <c r="B154" s="13"/>
      <c r="C154" s="10" t="str">
        <f t="shared" si="4"/>
        <v/>
      </c>
      <c r="D154" s="10" t="str">
        <f>IF(A154="","",COUNTIF($C$2:C154,C154))</f>
        <v/>
      </c>
      <c r="E154" s="10" t="str">
        <f t="shared" si="5"/>
        <v/>
      </c>
    </row>
    <row r="155" spans="1:5">
      <c r="A155" s="12"/>
      <c r="B155" s="13"/>
      <c r="C155" s="10" t="str">
        <f t="shared" si="4"/>
        <v/>
      </c>
      <c r="D155" s="10" t="str">
        <f>IF(A155="","",COUNTIF($C$2:C155,C155))</f>
        <v/>
      </c>
      <c r="E155" s="10" t="str">
        <f t="shared" si="5"/>
        <v/>
      </c>
    </row>
    <row r="156" spans="1:5">
      <c r="A156" s="12"/>
      <c r="B156" s="13"/>
      <c r="C156" s="10" t="str">
        <f t="shared" si="4"/>
        <v/>
      </c>
      <c r="D156" s="10" t="str">
        <f>IF(A156="","",COUNTIF($C$2:C156,C156))</f>
        <v/>
      </c>
      <c r="E156" s="10" t="str">
        <f t="shared" si="5"/>
        <v/>
      </c>
    </row>
    <row r="157" spans="1:5">
      <c r="A157" s="12"/>
      <c r="B157" s="13"/>
      <c r="C157" s="10" t="str">
        <f t="shared" si="4"/>
        <v/>
      </c>
      <c r="D157" s="10" t="str">
        <f>IF(A157="","",COUNTIF($C$2:C157,C157))</f>
        <v/>
      </c>
      <c r="E157" s="10" t="str">
        <f t="shared" si="5"/>
        <v/>
      </c>
    </row>
    <row r="158" spans="1:5">
      <c r="A158" s="12"/>
      <c r="B158" s="13"/>
      <c r="C158" s="10" t="str">
        <f t="shared" si="4"/>
        <v/>
      </c>
      <c r="D158" s="10" t="str">
        <f>IF(A158="","",COUNTIF($C$2:C158,C158))</f>
        <v/>
      </c>
      <c r="E158" s="10" t="str">
        <f t="shared" si="5"/>
        <v/>
      </c>
    </row>
    <row r="159" spans="1:5">
      <c r="A159" s="12"/>
      <c r="B159" s="13"/>
      <c r="C159" s="10" t="str">
        <f t="shared" si="4"/>
        <v/>
      </c>
      <c r="D159" s="10" t="str">
        <f>IF(A159="","",COUNTIF($C$2:C159,C159))</f>
        <v/>
      </c>
      <c r="E159" s="10" t="str">
        <f t="shared" si="5"/>
        <v/>
      </c>
    </row>
    <row r="160" spans="1:5">
      <c r="A160" s="12"/>
      <c r="B160" s="13"/>
      <c r="C160" s="10" t="str">
        <f t="shared" si="4"/>
        <v/>
      </c>
      <c r="D160" s="10" t="str">
        <f>IF(A160="","",COUNTIF($C$2:C160,C160))</f>
        <v/>
      </c>
      <c r="E160" s="10" t="str">
        <f t="shared" si="5"/>
        <v/>
      </c>
    </row>
    <row r="161" spans="1:5">
      <c r="A161" s="12"/>
      <c r="B161" s="13"/>
      <c r="C161" s="10" t="str">
        <f t="shared" si="4"/>
        <v/>
      </c>
      <c r="D161" s="10" t="str">
        <f>IF(A161="","",COUNTIF($C$2:C161,C161))</f>
        <v/>
      </c>
      <c r="E161" s="10" t="str">
        <f t="shared" si="5"/>
        <v/>
      </c>
    </row>
    <row r="162" spans="1:5">
      <c r="A162" s="12"/>
      <c r="B162" s="13"/>
      <c r="C162" s="10" t="str">
        <f t="shared" si="4"/>
        <v/>
      </c>
      <c r="D162" s="10" t="str">
        <f>IF(A162="","",COUNTIF($C$2:C162,C162))</f>
        <v/>
      </c>
      <c r="E162" s="10" t="str">
        <f t="shared" si="5"/>
        <v/>
      </c>
    </row>
    <row r="163" spans="1:5">
      <c r="A163" s="12"/>
      <c r="B163" s="13"/>
      <c r="C163" s="10" t="str">
        <f t="shared" si="4"/>
        <v/>
      </c>
      <c r="D163" s="10" t="str">
        <f>IF(A163="","",COUNTIF($C$2:C163,C163))</f>
        <v/>
      </c>
      <c r="E163" s="10" t="str">
        <f t="shared" si="5"/>
        <v/>
      </c>
    </row>
    <row r="164" spans="1:5">
      <c r="A164" s="12"/>
      <c r="B164" s="13"/>
      <c r="C164" s="10" t="str">
        <f t="shared" si="4"/>
        <v/>
      </c>
      <c r="D164" s="10" t="str">
        <f>IF(A164="","",COUNTIF($C$2:C164,C164))</f>
        <v/>
      </c>
      <c r="E164" s="10" t="str">
        <f t="shared" si="5"/>
        <v/>
      </c>
    </row>
    <row r="165" spans="1:5">
      <c r="A165" s="12"/>
      <c r="B165" s="13"/>
      <c r="C165" s="10" t="str">
        <f t="shared" si="4"/>
        <v/>
      </c>
      <c r="D165" s="10" t="str">
        <f>IF(A165="","",COUNTIF($C$2:C165,C165))</f>
        <v/>
      </c>
      <c r="E165" s="10" t="str">
        <f t="shared" si="5"/>
        <v/>
      </c>
    </row>
    <row r="166" spans="1:5">
      <c r="A166" s="12"/>
      <c r="B166" s="13"/>
      <c r="C166" s="10" t="str">
        <f t="shared" si="4"/>
        <v/>
      </c>
      <c r="D166" s="10" t="str">
        <f>IF(A166="","",COUNTIF($C$2:C166,C166))</f>
        <v/>
      </c>
      <c r="E166" s="10" t="str">
        <f t="shared" si="5"/>
        <v/>
      </c>
    </row>
    <row r="167" spans="1:5">
      <c r="A167" s="12"/>
      <c r="B167" s="13"/>
      <c r="C167" s="10" t="str">
        <f t="shared" si="4"/>
        <v/>
      </c>
      <c r="D167" s="10" t="str">
        <f>IF(A167="","",COUNTIF($C$2:C167,C167))</f>
        <v/>
      </c>
      <c r="E167" s="10" t="str">
        <f t="shared" si="5"/>
        <v/>
      </c>
    </row>
    <row r="168" spans="1:5">
      <c r="A168" s="12"/>
      <c r="B168" s="13"/>
      <c r="C168" s="10" t="str">
        <f t="shared" si="4"/>
        <v/>
      </c>
      <c r="D168" s="10" t="str">
        <f>IF(A168="","",COUNTIF($C$2:C168,C168))</f>
        <v/>
      </c>
      <c r="E168" s="10" t="str">
        <f t="shared" si="5"/>
        <v/>
      </c>
    </row>
    <row r="169" spans="1:5">
      <c r="A169" s="12"/>
      <c r="B169" s="13"/>
      <c r="C169" s="10" t="str">
        <f t="shared" si="4"/>
        <v/>
      </c>
      <c r="D169" s="10" t="str">
        <f>IF(A169="","",COUNTIF($C$2:C169,C169))</f>
        <v/>
      </c>
      <c r="E169" s="10" t="str">
        <f t="shared" si="5"/>
        <v/>
      </c>
    </row>
    <row r="170" spans="1:5">
      <c r="A170" s="12"/>
      <c r="B170" s="13"/>
      <c r="C170" s="10" t="str">
        <f t="shared" si="4"/>
        <v/>
      </c>
      <c r="D170" s="10" t="str">
        <f>IF(A170="","",COUNTIF($C$2:C170,C170))</f>
        <v/>
      </c>
      <c r="E170" s="10" t="str">
        <f t="shared" si="5"/>
        <v/>
      </c>
    </row>
    <row r="171" spans="1:5">
      <c r="A171" s="12"/>
      <c r="B171" s="13"/>
      <c r="C171" s="10" t="str">
        <f t="shared" si="4"/>
        <v/>
      </c>
      <c r="D171" s="10" t="str">
        <f>IF(A171="","",COUNTIF($C$2:C171,C171))</f>
        <v/>
      </c>
      <c r="E171" s="10" t="str">
        <f t="shared" si="5"/>
        <v/>
      </c>
    </row>
    <row r="172" spans="1:5">
      <c r="A172" s="12"/>
      <c r="B172" s="13"/>
      <c r="C172" s="10" t="str">
        <f t="shared" si="4"/>
        <v/>
      </c>
      <c r="D172" s="10" t="str">
        <f>IF(A172="","",COUNTIF($C$2:C172,C172))</f>
        <v/>
      </c>
      <c r="E172" s="10" t="str">
        <f t="shared" si="5"/>
        <v/>
      </c>
    </row>
    <row r="173" spans="1:5">
      <c r="A173" s="12"/>
      <c r="B173" s="13"/>
      <c r="C173" s="10" t="str">
        <f t="shared" si="4"/>
        <v/>
      </c>
      <c r="D173" s="10" t="str">
        <f>IF(A173="","",COUNTIF($C$2:C173,C173))</f>
        <v/>
      </c>
      <c r="E173" s="10" t="str">
        <f t="shared" si="5"/>
        <v/>
      </c>
    </row>
    <row r="174" spans="1:5">
      <c r="A174" s="12"/>
      <c r="B174" s="13"/>
      <c r="C174" s="10" t="str">
        <f t="shared" si="4"/>
        <v/>
      </c>
      <c r="D174" s="10" t="str">
        <f>IF(A174="","",COUNTIF($C$2:C174,C174))</f>
        <v/>
      </c>
      <c r="E174" s="10" t="str">
        <f t="shared" si="5"/>
        <v/>
      </c>
    </row>
    <row r="175" spans="1:5">
      <c r="A175" s="12"/>
      <c r="B175" s="13"/>
      <c r="C175" s="10" t="str">
        <f t="shared" si="4"/>
        <v/>
      </c>
      <c r="D175" s="10" t="str">
        <f>IF(A175="","",COUNTIF($C$2:C175,C175))</f>
        <v/>
      </c>
      <c r="E175" s="10" t="str">
        <f t="shared" si="5"/>
        <v/>
      </c>
    </row>
    <row r="176" spans="1:5">
      <c r="A176" s="12"/>
      <c r="B176" s="13"/>
      <c r="C176" s="10" t="str">
        <f t="shared" si="4"/>
        <v/>
      </c>
      <c r="D176" s="10" t="str">
        <f>IF(A176="","",COUNTIF($C$2:C176,C176))</f>
        <v/>
      </c>
      <c r="E176" s="10" t="str">
        <f t="shared" si="5"/>
        <v/>
      </c>
    </row>
    <row r="177" spans="1:5">
      <c r="A177" s="12"/>
      <c r="B177" s="13"/>
      <c r="C177" s="10" t="str">
        <f t="shared" si="4"/>
        <v/>
      </c>
      <c r="D177" s="10" t="str">
        <f>IF(A177="","",COUNTIF($C$2:C177,C177))</f>
        <v/>
      </c>
      <c r="E177" s="10" t="str">
        <f t="shared" si="5"/>
        <v/>
      </c>
    </row>
    <row r="178" spans="1:5">
      <c r="A178" s="12"/>
      <c r="B178" s="13"/>
      <c r="C178" s="10" t="str">
        <f t="shared" si="4"/>
        <v/>
      </c>
      <c r="D178" s="10" t="str">
        <f>IF(A178="","",COUNTIF($C$2:C178,C178))</f>
        <v/>
      </c>
      <c r="E178" s="10" t="str">
        <f t="shared" si="5"/>
        <v/>
      </c>
    </row>
    <row r="179" spans="1:5">
      <c r="A179" s="12"/>
      <c r="B179" s="13"/>
      <c r="C179" s="10" t="str">
        <f t="shared" si="4"/>
        <v/>
      </c>
      <c r="D179" s="10" t="str">
        <f>IF(A179="","",COUNTIF($C$2:C179,C179))</f>
        <v/>
      </c>
      <c r="E179" s="10" t="str">
        <f t="shared" si="5"/>
        <v/>
      </c>
    </row>
    <row r="180" spans="1:5">
      <c r="A180" s="12"/>
      <c r="B180" s="13"/>
      <c r="C180" s="10" t="str">
        <f t="shared" si="4"/>
        <v/>
      </c>
      <c r="D180" s="10" t="str">
        <f>IF(A180="","",COUNTIF($C$2:C180,C180))</f>
        <v/>
      </c>
      <c r="E180" s="10" t="str">
        <f t="shared" si="5"/>
        <v/>
      </c>
    </row>
    <row r="181" spans="1:5">
      <c r="A181" s="12"/>
      <c r="B181" s="13"/>
      <c r="C181" s="10" t="str">
        <f t="shared" si="4"/>
        <v/>
      </c>
      <c r="D181" s="10" t="str">
        <f>IF(A181="","",COUNTIF($C$2:C181,C181))</f>
        <v/>
      </c>
      <c r="E181" s="10" t="str">
        <f t="shared" si="5"/>
        <v/>
      </c>
    </row>
    <row r="182" spans="1:5">
      <c r="A182" s="12"/>
      <c r="B182" s="13"/>
      <c r="C182" s="10" t="str">
        <f t="shared" si="4"/>
        <v/>
      </c>
      <c r="D182" s="10" t="str">
        <f>IF(A182="","",COUNTIF($C$2:C182,C182))</f>
        <v/>
      </c>
      <c r="E182" s="10" t="str">
        <f t="shared" si="5"/>
        <v/>
      </c>
    </row>
    <row r="183" spans="1:5">
      <c r="A183" s="12"/>
      <c r="B183" s="13"/>
      <c r="C183" s="10" t="str">
        <f t="shared" si="4"/>
        <v/>
      </c>
      <c r="D183" s="10" t="str">
        <f>IF(A183="","",COUNTIF($C$2:C183,C183))</f>
        <v/>
      </c>
      <c r="E183" s="10" t="str">
        <f t="shared" si="5"/>
        <v/>
      </c>
    </row>
    <row r="184" spans="1:5">
      <c r="A184" s="12"/>
      <c r="B184" s="13"/>
      <c r="C184" s="10" t="str">
        <f t="shared" si="4"/>
        <v/>
      </c>
      <c r="D184" s="10" t="str">
        <f>IF(A184="","",COUNTIF($C$2:C184,C184))</f>
        <v/>
      </c>
      <c r="E184" s="10" t="str">
        <f t="shared" si="5"/>
        <v/>
      </c>
    </row>
    <row r="185" spans="1:5">
      <c r="A185" s="12"/>
      <c r="B185" s="13"/>
      <c r="C185" s="10" t="str">
        <f t="shared" si="4"/>
        <v/>
      </c>
      <c r="D185" s="10" t="str">
        <f>IF(A185="","",COUNTIF($C$2:C185,C185))</f>
        <v/>
      </c>
      <c r="E185" s="10" t="str">
        <f t="shared" si="5"/>
        <v/>
      </c>
    </row>
    <row r="186" spans="1:5">
      <c r="A186" s="12"/>
      <c r="B186" s="13"/>
      <c r="C186" s="10" t="str">
        <f t="shared" si="4"/>
        <v/>
      </c>
      <c r="D186" s="10" t="str">
        <f>IF(A186="","",COUNTIF($C$2:C186,C186))</f>
        <v/>
      </c>
      <c r="E186" s="10" t="str">
        <f t="shared" si="5"/>
        <v/>
      </c>
    </row>
    <row r="187" spans="1:5">
      <c r="A187" s="12"/>
      <c r="B187" s="13"/>
      <c r="C187" s="10" t="str">
        <f t="shared" si="4"/>
        <v/>
      </c>
      <c r="D187" s="10" t="str">
        <f>IF(A187="","",COUNTIF($C$2:C187,C187))</f>
        <v/>
      </c>
      <c r="E187" s="10" t="str">
        <f t="shared" si="5"/>
        <v/>
      </c>
    </row>
    <row r="188" spans="1:5">
      <c r="A188" s="12"/>
      <c r="B188" s="13"/>
      <c r="C188" s="10" t="str">
        <f t="shared" si="4"/>
        <v/>
      </c>
      <c r="D188" s="10" t="str">
        <f>IF(A188="","",COUNTIF($C$2:C188,C188))</f>
        <v/>
      </c>
      <c r="E188" s="10" t="str">
        <f t="shared" si="5"/>
        <v/>
      </c>
    </row>
    <row r="189" spans="1:5">
      <c r="A189" s="12"/>
      <c r="B189" s="13"/>
      <c r="C189" s="10" t="str">
        <f t="shared" si="4"/>
        <v/>
      </c>
      <c r="D189" s="10" t="str">
        <f>IF(A189="","",COUNTIF($C$2:C189,C189))</f>
        <v/>
      </c>
      <c r="E189" s="10" t="str">
        <f t="shared" si="5"/>
        <v/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2:C13"/>
  <sheetViews>
    <sheetView showGridLines="0" workbookViewId="0">
      <selection activeCell="F4" sqref="F4"/>
    </sheetView>
  </sheetViews>
  <sheetFormatPr defaultColWidth="9" defaultRowHeight="14.4" outlineLevelCol="2"/>
  <cols>
    <col min="1" max="1" width="2" customWidth="1"/>
    <col min="2" max="2" width="24" customWidth="1"/>
    <col min="3" max="3" width="74" customWidth="1"/>
  </cols>
  <sheetData>
    <row r="2" ht="21" spans="2:3">
      <c r="B2" s="1" t="s">
        <v>31</v>
      </c>
      <c r="C2" s="2"/>
    </row>
    <row r="3" ht="30" customHeight="1" spans="2:3">
      <c r="B3" s="3" t="s">
        <v>32</v>
      </c>
      <c r="C3" s="4" t="s">
        <v>33</v>
      </c>
    </row>
    <row r="4" ht="30" customHeight="1" spans="2:3">
      <c r="B4" s="3" t="s">
        <v>34</v>
      </c>
      <c r="C4" s="4" t="s">
        <v>35</v>
      </c>
    </row>
    <row r="5" ht="30" customHeight="1" spans="2:3">
      <c r="B5" s="3" t="s">
        <v>36</v>
      </c>
      <c r="C5" s="4" t="s">
        <v>37</v>
      </c>
    </row>
    <row r="6" ht="30" customHeight="1" spans="2:3">
      <c r="B6" s="3" t="s">
        <v>38</v>
      </c>
      <c r="C6" s="4" t="s">
        <v>39</v>
      </c>
    </row>
    <row r="7" ht="30" customHeight="1" spans="2:3">
      <c r="B7" s="3" t="s">
        <v>40</v>
      </c>
      <c r="C7" s="4" t="s">
        <v>41</v>
      </c>
    </row>
    <row r="8" ht="30" customHeight="1" spans="2:3">
      <c r="B8" s="3" t="s">
        <v>42</v>
      </c>
      <c r="C8" s="4" t="s">
        <v>43</v>
      </c>
    </row>
    <row r="9" ht="30" customHeight="1" spans="2:3">
      <c r="B9" s="3" t="s">
        <v>44</v>
      </c>
      <c r="C9" s="4" t="s">
        <v>45</v>
      </c>
    </row>
    <row r="10" ht="30" customHeight="1" spans="2:3">
      <c r="B10" s="3" t="s">
        <v>46</v>
      </c>
      <c r="C10" s="4" t="s">
        <v>47</v>
      </c>
    </row>
    <row r="11" ht="30" customHeight="1" spans="2:3">
      <c r="B11" s="5" t="s">
        <v>48</v>
      </c>
      <c r="C11" s="6" t="s">
        <v>49</v>
      </c>
    </row>
    <row r="13" spans="2:3">
      <c r="C13" s="7" t="s">
        <v>50</v>
      </c>
    </row>
  </sheetData>
  <mergeCells count="1">
    <mergeCell ref="B2:C2"/>
  </mergeCells>
  <hyperlinks>
    <hyperlink ref="C13" r:id="rId1" display="https://monthly-calendar.com/2-month-calendar/"/>
  </hyperlinks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 Month Calendar</vt:lpstr>
      <vt:lpstr>Holidays</vt:lpstr>
      <vt:lpstr>How to Use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 Month Calendar</dc:title>
  <dc:subject>Free 2 month calendar template</dc:subject>
  <dc:creator>Monthly-Calendar.com</dc:creator>
  <cp:keywords>2 month calendar, two month calendar, excel calendar template</cp:keywords>
  <cp:lastModifiedBy>arpit</cp:lastModifiedBy>
  <dcterms:created xsi:type="dcterms:W3CDTF">2026-10-05T02:56:00Z</dcterms:created>
  <dcterms:modified xsi:type="dcterms:W3CDTF">2026-10-05T03:27:43Z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76BDE1CEAF484E97B2838B7CE27BF900_12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