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Monthly Calendar" sheetId="1" r:id="rId1"/>
    <sheet name="Holidays" sheetId="2" r:id="rId2"/>
    <sheet name="How to Use" sheetId="3" r:id="rId3"/>
  </sheets>
  <definedNames>
    <definedName name="_xlnm.Print_Area" localSheetId="0">'Monthly Calendar'!$B$2:$H$31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Monthly-Calendar.com</author>
  </authors>
  <commentList>
    <comment ref="C3" authorId="0">
      <text>
        <r>
          <rPr>
            <sz val="10"/>
            <rFont val="SimSun"/>
            <charset val="134"/>
          </rPr>
          <t>Type any year, for example 2027. US federal holidays are filled in for 2026 to 2035.</t>
        </r>
      </text>
    </comment>
    <comment ref="E3" authorId="0">
      <text>
        <r>
          <rPr>
            <sz val="10"/>
            <rFont val="SimSun"/>
            <charset val="134"/>
          </rPr>
          <t>Choose a month from the list.</t>
        </r>
      </text>
    </comment>
  </commentList>
</comments>
</file>

<file path=xl/sharedStrings.xml><?xml version="1.0" encoding="utf-8"?>
<sst xmlns="http://schemas.openxmlformats.org/spreadsheetml/2006/main" count="159" uniqueCount="49">
  <si>
    <t>Monthly Calendar</t>
  </si>
  <si>
    <t>Year:</t>
  </si>
  <si>
    <t>Month:</t>
  </si>
  <si>
    <t>Week starts on:</t>
  </si>
  <si>
    <t>Sunday</t>
  </si>
  <si>
    <t>Change the yellow cells.</t>
  </si>
  <si>
    <t>Notes</t>
  </si>
  <si>
    <t>Make a custom calendar with your own events and photos: monthly-calendar.com</t>
  </si>
  <si>
    <t>Date</t>
  </si>
  <si>
    <t>Holiday</t>
  </si>
  <si>
    <t>New Year's Day</t>
  </si>
  <si>
    <t>Martin Luther King Jr. Day</t>
  </si>
  <si>
    <t>Presidents' Day</t>
  </si>
  <si>
    <t>Memorial Day</t>
  </si>
  <si>
    <t>Juneteenth</t>
  </si>
  <si>
    <t>Independence Day (observed)</t>
  </si>
  <si>
    <t>Independence Day</t>
  </si>
  <si>
    <t>Labor Day</t>
  </si>
  <si>
    <t>Columbus Day</t>
  </si>
  <si>
    <t>Veterans Day</t>
  </si>
  <si>
    <t>Thanksgiving Day</t>
  </si>
  <si>
    <t>Christmas Day</t>
  </si>
  <si>
    <t>Juneteenth (observed)</t>
  </si>
  <si>
    <t>Christmas Day (observed)</t>
  </si>
  <si>
    <t>New Year's Day (observed)</t>
  </si>
  <si>
    <t>Veterans Day (observed)</t>
  </si>
  <si>
    <t>Inauguration Day</t>
  </si>
  <si>
    <t>Presidents’ Day</t>
  </si>
  <si>
    <t>US federal holidays 2026 to 2035, including the observed day off when a holiday falls on a weekend. Add your own dates and names below this line and they show on the calendar.</t>
  </si>
  <si>
    <t>How to use this monthly calendar</t>
  </si>
  <si>
    <t>Step 1</t>
  </si>
  <si>
    <t>On the "Monthly Calendar" sheet, type a year in the yellow Year cell (C3), for example 2027.</t>
  </si>
  <si>
    <t>Step 2</t>
  </si>
  <si>
    <t>Choose a month in the yellow Month cell (E3). The dates and US federal holidays update by themselves.</t>
  </si>
  <si>
    <t>Step 3</t>
  </si>
  <si>
    <t>Choose Sunday or Monday in the yellow "Week starts on" cell (G3).</t>
  </si>
  <si>
    <t>Step 4</t>
  </si>
  <si>
    <t>Type your plans in the white space under each date, and use the Notes box at the bottom.</t>
  </si>
  <si>
    <t>Step 5</t>
  </si>
  <si>
    <t>Print it: File &gt; Print. It is set to fit on one US Letter page in landscape. For A4, change the paper size before printing.</t>
  </si>
  <si>
    <t>Your own days</t>
  </si>
  <si>
    <t>Add birthdays or school days at the bottom of the "Holidays" sheet (date in column A, name in column B). They show on the calendar like holidays.</t>
  </si>
  <si>
    <t>Google Sheets</t>
  </si>
  <si>
    <t>Upload this file to Google Drive and open it with Google Sheets. The dates and holidays keep working.</t>
  </si>
  <si>
    <t>Good to know</t>
  </si>
  <si>
    <t>Your typed plans stay in their boxes when you change the month, so save a copy of the file for each month you plan.</t>
  </si>
  <si>
    <t>Made by</t>
  </si>
  <si>
    <t>Monthly-Calendar.com. Free to use for personal, school and work planning.</t>
  </si>
  <si>
    <t>https://monthly-calendar.com/custom-calendar/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</si>
</sst>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  <numFmt numFmtId="180" formatCode="mmm\ d\,\ yyyy"/>
    <numFmt numFmtId="181" formatCode="yyyy/mm/dd"/>
    <numFmt numFmtId="182" formatCode="mmmm\ yyyy"/>
    <numFmt numFmtId="183" formatCode="dddd"/>
    <numFmt numFmtId="184" formatCode="d"/>
  </numFmts>
  <fonts count="40">
    <font>
      <sz val="11"/>
      <color theme="1"/>
      <name val="Calibri"/>
      <charset val="134"/>
      <scheme val="minor"/>
    </font>
    <font>
      <b/>
      <sz val="16"/>
      <color rgb="FF1E3A8A"/>
      <name val="Arial"/>
      <charset val="134"/>
    </font>
    <font>
      <b/>
      <sz val="10"/>
      <color rgb="FF111827"/>
      <name val="Arial"/>
      <charset val="134"/>
    </font>
    <font>
      <sz val="10"/>
      <color rgb="FF111827"/>
      <name val="Arial"/>
      <charset val="134"/>
    </font>
    <font>
      <u/>
      <sz val="10"/>
      <color rgb="FF1E3A8A"/>
      <name val="Arial"/>
      <charset val="134"/>
    </font>
    <font>
      <b/>
      <sz val="10"/>
      <color rgb="FFFFFFFF"/>
      <name val="Arial"/>
      <charset val="134"/>
    </font>
    <font>
      <i/>
      <sz val="9"/>
      <color rgb="FF4B5563"/>
      <name val="Arial"/>
      <charset val="134"/>
    </font>
    <font>
      <sz val="11"/>
      <color theme="1"/>
      <name val="Calibri"/>
      <charset val="134"/>
    </font>
    <font>
      <b/>
      <sz val="22"/>
      <color rgb="FF1E3A8A"/>
      <name val="Calibri"/>
      <charset val="134"/>
    </font>
    <font>
      <b/>
      <sz val="10"/>
      <color rgb="FF111827"/>
      <name val="Calibri"/>
      <charset val="134"/>
    </font>
    <font>
      <b/>
      <sz val="11"/>
      <color rgb="FF111827"/>
      <name val="Calibri"/>
      <charset val="134"/>
    </font>
    <font>
      <i/>
      <sz val="9"/>
      <color rgb="FF4B5563"/>
      <name val="Calibri"/>
      <charset val="134"/>
    </font>
    <font>
      <b/>
      <sz val="20"/>
      <color rgb="FF1E3A8A"/>
      <name val="Calibri"/>
      <charset val="134"/>
    </font>
    <font>
      <b/>
      <sz val="10"/>
      <color rgb="FFFFFFFF"/>
      <name val="Calibri"/>
      <charset val="134"/>
    </font>
    <font>
      <b/>
      <sz val="8"/>
      <color rgb="FFB91C1C"/>
      <name val="Calibri"/>
      <charset val="134"/>
    </font>
    <font>
      <sz val="9"/>
      <color rgb="FF111827"/>
      <name val="Calibri"/>
      <charset val="134"/>
    </font>
    <font>
      <b/>
      <sz val="10"/>
      <color rgb="FF1E3A8A"/>
      <name val="Calibri"/>
      <charset val="134"/>
    </font>
    <font>
      <sz val="10"/>
      <color rgb="FF111827"/>
      <name val="Calibri"/>
      <charset val="134"/>
    </font>
    <font>
      <u/>
      <sz val="9"/>
      <color rgb="FF1E3A8A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SimSun"/>
      <charset val="134"/>
    </font>
  </fonts>
  <fills count="37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1E3A8A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8C0CC"/>
      </left>
      <right style="thin">
        <color rgb="FFB8C0CC"/>
      </right>
      <top/>
      <bottom style="thin">
        <color rgb="FFB8C0CC"/>
      </bottom>
      <diagonal/>
    </border>
    <border>
      <left style="medium">
        <color auto="1"/>
      </left>
      <right style="thin">
        <color rgb="FFB8C0CC"/>
      </right>
      <top style="medium">
        <color auto="1"/>
      </top>
      <bottom style="thin">
        <color rgb="FFB8C0CC"/>
      </bottom>
      <diagonal/>
    </border>
    <border>
      <left style="thin">
        <color rgb="FFB8C0CC"/>
      </left>
      <right style="thin">
        <color rgb="FFB8C0CC"/>
      </right>
      <top style="medium">
        <color auto="1"/>
      </top>
      <bottom style="thin">
        <color rgb="FFB8C0CC"/>
      </bottom>
      <diagonal/>
    </border>
    <border>
      <left style="thin">
        <color rgb="FFB8C0CC"/>
      </left>
      <right style="medium">
        <color auto="1"/>
      </right>
      <top style="medium">
        <color auto="1"/>
      </top>
      <bottom style="thin">
        <color rgb="FFB8C0CC"/>
      </bottom>
      <diagonal/>
    </border>
    <border>
      <left style="medium">
        <color auto="1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thin">
        <color rgb="FFB8C0CC"/>
      </right>
      <top style="thin">
        <color rgb="FFB8C0CC"/>
      </top>
      <bottom/>
      <diagonal/>
    </border>
    <border>
      <left style="thin">
        <color rgb="FFB8C0CC"/>
      </left>
      <right style="medium">
        <color auto="1"/>
      </right>
      <top style="thin">
        <color rgb="FFB8C0CC"/>
      </top>
      <bottom/>
      <diagonal/>
    </border>
    <border>
      <left style="medium">
        <color auto="1"/>
      </left>
      <right style="thin">
        <color rgb="FFB8C0CC"/>
      </right>
      <top/>
      <bottom/>
      <diagonal/>
    </border>
    <border>
      <left style="thin">
        <color rgb="FFB8C0CC"/>
      </left>
      <right style="thin">
        <color rgb="FFB8C0CC"/>
      </right>
      <top/>
      <bottom/>
      <diagonal/>
    </border>
    <border>
      <left style="thin">
        <color rgb="FFB8C0CC"/>
      </left>
      <right style="medium">
        <color auto="1"/>
      </right>
      <top/>
      <bottom/>
      <diagonal/>
    </border>
    <border>
      <left style="medium">
        <color auto="1"/>
      </left>
      <right style="thin">
        <color rgb="FFB8C0CC"/>
      </right>
      <top/>
      <bottom style="thin">
        <color rgb="FFB8C0CC"/>
      </bottom>
      <diagonal/>
    </border>
    <border>
      <left style="thin">
        <color rgb="FFB8C0CC"/>
      </left>
      <right style="medium">
        <color auto="1"/>
      </right>
      <top/>
      <bottom style="thin">
        <color rgb="FFB8C0CC"/>
      </bottom>
      <diagonal/>
    </border>
    <border>
      <left style="medium">
        <color auto="1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thin">
        <color rgb="FFB8C0CC"/>
      </right>
      <top/>
      <bottom style="medium">
        <color auto="1"/>
      </bottom>
      <diagonal/>
    </border>
    <border>
      <left style="thin">
        <color rgb="FFB8C0CC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6" borderId="26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7" applyNumberFormat="0" applyFill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29" applyNumberFormat="0" applyAlignment="0" applyProtection="0">
      <alignment vertical="center"/>
    </xf>
    <xf numFmtId="0" fontId="29" fillId="8" borderId="30" applyNumberFormat="0" applyAlignment="0" applyProtection="0">
      <alignment vertical="center"/>
    </xf>
    <xf numFmtId="0" fontId="30" fillId="8" borderId="29" applyNumberFormat="0" applyAlignment="0" applyProtection="0">
      <alignment vertical="center"/>
    </xf>
    <xf numFmtId="0" fontId="31" fillId="9" borderId="31" applyNumberFormat="0" applyAlignment="0" applyProtection="0">
      <alignment vertical="center"/>
    </xf>
    <xf numFmtId="0" fontId="32" fillId="0" borderId="32" applyNumberFormat="0" applyFill="0" applyAlignment="0" applyProtection="0">
      <alignment vertical="center"/>
    </xf>
    <xf numFmtId="0" fontId="33" fillId="0" borderId="33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left" vertical="center"/>
    </xf>
    <xf numFmtId="180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vertical="center"/>
    </xf>
    <xf numFmtId="0" fontId="7" fillId="4" borderId="10" xfId="0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1" fontId="10" fillId="5" borderId="11" xfId="0" applyNumberFormat="1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181" fontId="0" fillId="0" borderId="0" xfId="0" applyNumberFormat="1"/>
    <xf numFmtId="182" fontId="12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83" fontId="13" fillId="3" borderId="12" xfId="0" applyNumberFormat="1" applyFont="1" applyFill="1" applyBorder="1" applyAlignment="1">
      <alignment horizontal="center" vertical="center"/>
    </xf>
    <xf numFmtId="183" fontId="13" fillId="3" borderId="13" xfId="0" applyNumberFormat="1" applyFont="1" applyFill="1" applyBorder="1" applyAlignment="1">
      <alignment horizontal="center" vertical="center"/>
    </xf>
    <xf numFmtId="183" fontId="13" fillId="3" borderId="14" xfId="0" applyNumberFormat="1" applyFont="1" applyFill="1" applyBorder="1" applyAlignment="1">
      <alignment horizontal="center" vertical="center"/>
    </xf>
    <xf numFmtId="184" fontId="10" fillId="0" borderId="15" xfId="0" applyNumberFormat="1" applyFont="1" applyBorder="1" applyAlignment="1">
      <alignment horizontal="left" vertical="top" indent="1"/>
    </xf>
    <xf numFmtId="184" fontId="10" fillId="0" borderId="16" xfId="0" applyNumberFormat="1" applyFont="1" applyBorder="1" applyAlignment="1">
      <alignment horizontal="left" vertical="top" indent="1"/>
    </xf>
    <xf numFmtId="184" fontId="10" fillId="0" borderId="17" xfId="0" applyNumberFormat="1" applyFont="1" applyBorder="1" applyAlignment="1">
      <alignment horizontal="left" vertical="top" indent="1"/>
    </xf>
    <xf numFmtId="0" fontId="14" fillId="0" borderId="18" xfId="0" applyFont="1" applyBorder="1" applyAlignment="1">
      <alignment horizontal="left" vertical="top" indent="1" shrinkToFit="1"/>
    </xf>
    <xf numFmtId="0" fontId="14" fillId="0" borderId="19" xfId="0" applyFont="1" applyBorder="1" applyAlignment="1">
      <alignment horizontal="left" vertical="top" indent="1" shrinkToFit="1"/>
    </xf>
    <xf numFmtId="0" fontId="14" fillId="0" borderId="20" xfId="0" applyFont="1" applyBorder="1" applyAlignment="1">
      <alignment horizontal="left" vertical="top" indent="1" shrinkToFit="1"/>
    </xf>
    <xf numFmtId="0" fontId="15" fillId="0" borderId="21" xfId="0" applyFont="1" applyBorder="1" applyAlignment="1">
      <alignment vertical="top" wrapText="1" indent="1"/>
    </xf>
    <xf numFmtId="0" fontId="15" fillId="0" borderId="11" xfId="0" applyFont="1" applyBorder="1" applyAlignment="1">
      <alignment vertical="top" wrapText="1" indent="1"/>
    </xf>
    <xf numFmtId="0" fontId="15" fillId="0" borderId="22" xfId="0" applyFont="1" applyBorder="1" applyAlignment="1">
      <alignment vertical="top" wrapText="1" indent="1"/>
    </xf>
    <xf numFmtId="0" fontId="15" fillId="0" borderId="23" xfId="0" applyFont="1" applyBorder="1" applyAlignment="1">
      <alignment vertical="top" wrapText="1" indent="1"/>
    </xf>
    <xf numFmtId="0" fontId="15" fillId="0" borderId="24" xfId="0" applyFont="1" applyBorder="1" applyAlignment="1">
      <alignment vertical="top" wrapText="1" indent="1"/>
    </xf>
    <xf numFmtId="0" fontId="15" fillId="0" borderId="25" xfId="0" applyFont="1" applyBorder="1" applyAlignment="1">
      <alignment vertical="top" wrapText="1" indent="1"/>
    </xf>
    <xf numFmtId="0" fontId="16" fillId="4" borderId="7" xfId="0" applyFont="1" applyFill="1" applyBorder="1" applyAlignment="1">
      <alignment horizontal="left" vertical="center" indent="1"/>
    </xf>
    <xf numFmtId="0" fontId="7" fillId="4" borderId="7" xfId="0" applyFont="1" applyFill="1" applyBorder="1"/>
    <xf numFmtId="0" fontId="17" fillId="0" borderId="7" xfId="0" applyFont="1" applyBorder="1" applyAlignment="1">
      <alignment indent="1"/>
    </xf>
    <xf numFmtId="0" fontId="7" fillId="0" borderId="7" xfId="0" applyFont="1" applyBorder="1"/>
    <xf numFmtId="0" fontId="18" fillId="0" borderId="0" xfId="0" applyFont="1" applyAlignment="1">
      <alignment horizontal="righ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2">
    <dxf>
      <font>
        <name val="Arial"/>
        <scheme val="none"/>
        <color rgb="FFC3CAD5"/>
      </font>
      <fill>
        <patternFill patternType="solid">
          <fgColor rgb="FFF8FAFC"/>
          <bgColor rgb="FFF8FAFC"/>
        </patternFill>
      </fill>
    </dxf>
    <dxf>
      <fill>
        <patternFill patternType="solid">
          <fgColor rgb="FFF1F5FB"/>
          <bgColor rgb="FFF1F5FB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53340</xdr:colOff>
      <xdr:row>1</xdr:row>
      <xdr:rowOff>86360</xdr:rowOff>
    </xdr:from>
    <xdr:ext cx="923925" cy="342900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190500" y="187960"/>
          <a:ext cx="923925" cy="3429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https://monthly-calendar.com/custom-calendar/" TargetMode="Externa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monthly-calendar.com/custom-calenda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J31"/>
  <sheetViews>
    <sheetView showGridLines="0" tabSelected="1" topLeftCell="A15" workbookViewId="0">
      <selection activeCell="B26" sqref="B26:H26"/>
    </sheetView>
  </sheetViews>
  <sheetFormatPr defaultColWidth="9" defaultRowHeight="14.4"/>
  <cols>
    <col min="1" max="1" width="2" customWidth="1"/>
    <col min="2" max="8" width="19" style="16" customWidth="1"/>
    <col min="9" max="9" width="2" customWidth="1"/>
    <col min="10" max="10" width="12" hidden="1" customWidth="1"/>
  </cols>
  <sheetData>
    <row r="1" ht="8" customHeight="1"/>
    <row r="2" ht="40" customHeight="1" spans="2:10">
      <c r="B2" s="17" t="s">
        <v>0</v>
      </c>
      <c r="C2" s="18"/>
      <c r="D2" s="18"/>
      <c r="E2" s="18"/>
      <c r="F2" s="18"/>
      <c r="G2" s="18"/>
      <c r="H2" s="19"/>
    </row>
    <row r="3" ht="24" customHeight="1" spans="2:10">
      <c r="B3" s="20" t="s">
        <v>1</v>
      </c>
      <c r="C3" s="21">
        <f ca="1">YEAR(TODAY())</f>
        <v>2026</v>
      </c>
      <c r="D3" s="20" t="s">
        <v>2</v>
      </c>
      <c r="E3" s="22" t="str">
        <f ca="1">INDEX({"January","February","March","April","May","June","July","August","September","October","November","December"},MONTH(TODAY()))</f>
        <v>October</v>
      </c>
      <c r="F3" s="20" t="s">
        <v>3</v>
      </c>
      <c r="G3" s="22" t="s">
        <v>4</v>
      </c>
      <c r="H3" s="23" t="s">
        <v>5</v>
      </c>
      <c r="J3">
        <f ca="1">MATCH(E3,{"January","February","March","April","May","June","July","August","September","October","November","December"},0)</f>
        <v>10</v>
      </c>
    </row>
    <row r="4" ht="8" customHeight="1" spans="2:10">
      <c r="J4" s="24">
        <f ca="1">DATE(C3,J3,1)</f>
        <v>46296</v>
      </c>
    </row>
    <row r="5" ht="34" customHeight="1" spans="2:10">
      <c r="B5" s="25">
        <f ca="1">J4</f>
        <v>46296</v>
      </c>
      <c r="C5" s="26"/>
      <c r="D5" s="26"/>
      <c r="E5" s="26"/>
      <c r="F5" s="26"/>
      <c r="G5" s="26"/>
      <c r="H5" s="27"/>
      <c r="J5" s="24">
        <f ca="1">J4-WEEKDAY(J4,IF(G3="Monday",2,1))+1</f>
        <v>46292</v>
      </c>
    </row>
    <row r="6" ht="22" customHeight="1" spans="2:10">
      <c r="B6" s="28">
        <f ca="1">$J$5+0</f>
        <v>46292</v>
      </c>
      <c r="C6" s="29">
        <f ca="1">$J$5+1</f>
        <v>46293</v>
      </c>
      <c r="D6" s="29">
        <f ca="1">$J$5+2</f>
        <v>46294</v>
      </c>
      <c r="E6" s="29">
        <f ca="1">$J$5+3</f>
        <v>46295</v>
      </c>
      <c r="F6" s="29">
        <f ca="1">$J$5+4</f>
        <v>46296</v>
      </c>
      <c r="G6" s="29">
        <f ca="1">$J$5+5</f>
        <v>46297</v>
      </c>
      <c r="H6" s="30">
        <f ca="1">$J$5+6</f>
        <v>46298</v>
      </c>
    </row>
    <row r="7" ht="16" customHeight="1" spans="2:10">
      <c r="B7" s="31">
        <f ca="1">$J$5+0</f>
        <v>46292</v>
      </c>
      <c r="C7" s="32">
        <f ca="1">$J$5+1</f>
        <v>46293</v>
      </c>
      <c r="D7" s="32">
        <f ca="1">$J$5+2</f>
        <v>46294</v>
      </c>
      <c r="E7" s="32">
        <f ca="1">$J$5+3</f>
        <v>46295</v>
      </c>
      <c r="F7" s="32">
        <f ca="1">$J$5+4</f>
        <v>46296</v>
      </c>
      <c r="G7" s="32">
        <f ca="1">$J$5+5</f>
        <v>46297</v>
      </c>
      <c r="H7" s="33">
        <f ca="1">$J$5+6</f>
        <v>46298</v>
      </c>
    </row>
    <row r="8" ht="13" customHeight="1" spans="2:10">
      <c r="B8" s="34" t="str">
        <f ca="1">IF(MONTH(B7)&lt;&gt;$J$3,"",IFERROR(VLOOKUP(B7,Holidays!$A$2:$B$400,2,FALSE),""))</f>
        <v/>
      </c>
      <c r="C8" s="35" t="str">
        <f ca="1">IF(MONTH(C7)&lt;&gt;$J$3,"",IFERROR(VLOOKUP(C7,Holidays!$A$2:$B$400,2,FALSE),""))</f>
        <v/>
      </c>
      <c r="D8" s="35" t="str">
        <f ca="1">IF(MONTH(D7)&lt;&gt;$J$3,"",IFERROR(VLOOKUP(D7,Holidays!$A$2:$B$400,2,FALSE),""))</f>
        <v/>
      </c>
      <c r="E8" s="35" t="str">
        <f ca="1">IF(MONTH(E7)&lt;&gt;$J$3,"",IFERROR(VLOOKUP(E7,Holidays!$A$2:$B$400,2,FALSE),""))</f>
        <v/>
      </c>
      <c r="F8" s="35" t="str">
        <f ca="1">IF(MONTH(F7)&lt;&gt;$J$3,"",IFERROR(VLOOKUP(F7,Holidays!$A$2:$B$400,2,FALSE),""))</f>
        <v/>
      </c>
      <c r="G8" s="35" t="str">
        <f ca="1">IF(MONTH(G7)&lt;&gt;$J$3,"",IFERROR(VLOOKUP(G7,Holidays!$A$2:$B$400,2,FALSE),""))</f>
        <v/>
      </c>
      <c r="H8" s="36" t="str">
        <f ca="1">IF(MONTH(H7)&lt;&gt;$J$3,"",IFERROR(VLOOKUP(H7,Holidays!$A$2:$B$400,2,FALSE),""))</f>
        <v/>
      </c>
    </row>
    <row r="9" ht="42" customHeight="1" spans="2:10">
      <c r="B9" s="37"/>
      <c r="C9" s="38"/>
      <c r="D9" s="38"/>
      <c r="E9" s="38"/>
      <c r="F9" s="38"/>
      <c r="G9" s="38"/>
      <c r="H9" s="39"/>
    </row>
    <row r="10" ht="16" customHeight="1" spans="2:10">
      <c r="B10" s="31">
        <f ca="1">$J$5+7</f>
        <v>46299</v>
      </c>
      <c r="C10" s="32">
        <f ca="1">$J$5+8</f>
        <v>46300</v>
      </c>
      <c r="D10" s="32">
        <f ca="1">$J$5+9</f>
        <v>46301</v>
      </c>
      <c r="E10" s="32">
        <f ca="1">$J$5+10</f>
        <v>46302</v>
      </c>
      <c r="F10" s="32">
        <f ca="1">$J$5+11</f>
        <v>46303</v>
      </c>
      <c r="G10" s="32">
        <f ca="1">$J$5+12</f>
        <v>46304</v>
      </c>
      <c r="H10" s="33">
        <f ca="1">$J$5+13</f>
        <v>46305</v>
      </c>
    </row>
    <row r="11" ht="13" customHeight="1" spans="2:10">
      <c r="B11" s="34" t="str">
        <f ca="1">IF(MONTH(B10)&lt;&gt;$J$3,"",IFERROR(VLOOKUP(B10,Holidays!$A$2:$B$400,2,FALSE),""))</f>
        <v/>
      </c>
      <c r="C11" s="35" t="str">
        <f ca="1">IF(MONTH(C10)&lt;&gt;$J$3,"",IFERROR(VLOOKUP(C10,Holidays!$A$2:$B$400,2,FALSE),""))</f>
        <v/>
      </c>
      <c r="D11" s="35" t="str">
        <f ca="1">IF(MONTH(D10)&lt;&gt;$J$3,"",IFERROR(VLOOKUP(D10,Holidays!$A$2:$B$400,2,FALSE),""))</f>
        <v/>
      </c>
      <c r="E11" s="35" t="str">
        <f ca="1">IF(MONTH(E10)&lt;&gt;$J$3,"",IFERROR(VLOOKUP(E10,Holidays!$A$2:$B$400,2,FALSE),""))</f>
        <v/>
      </c>
      <c r="F11" s="35" t="str">
        <f ca="1">IF(MONTH(F10)&lt;&gt;$J$3,"",IFERROR(VLOOKUP(F10,Holidays!$A$2:$B$400,2,FALSE),""))</f>
        <v/>
      </c>
      <c r="G11" s="35" t="str">
        <f ca="1">IF(MONTH(G10)&lt;&gt;$J$3,"",IFERROR(VLOOKUP(G10,Holidays!$A$2:$B$400,2,FALSE),""))</f>
        <v/>
      </c>
      <c r="H11" s="36" t="str">
        <f ca="1">IF(MONTH(H10)&lt;&gt;$J$3,"",IFERROR(VLOOKUP(H10,Holidays!$A$2:$B$400,2,FALSE),""))</f>
        <v/>
      </c>
    </row>
    <row r="12" ht="42" customHeight="1" spans="2:10">
      <c r="B12" s="37"/>
      <c r="C12" s="38"/>
      <c r="D12" s="38"/>
      <c r="E12" s="38"/>
      <c r="F12" s="38"/>
      <c r="G12" s="38"/>
      <c r="H12" s="39"/>
    </row>
    <row r="13" ht="16" customHeight="1" spans="2:10">
      <c r="B13" s="31">
        <f ca="1">$J$5+14</f>
        <v>46306</v>
      </c>
      <c r="C13" s="32">
        <f ca="1">$J$5+15</f>
        <v>46307</v>
      </c>
      <c r="D13" s="32">
        <f ca="1">$J$5+16</f>
        <v>46308</v>
      </c>
      <c r="E13" s="32">
        <f ca="1">$J$5+17</f>
        <v>46309</v>
      </c>
      <c r="F13" s="32">
        <f ca="1">$J$5+18</f>
        <v>46310</v>
      </c>
      <c r="G13" s="32">
        <f ca="1">$J$5+19</f>
        <v>46311</v>
      </c>
      <c r="H13" s="33">
        <f ca="1">$J$5+20</f>
        <v>46312</v>
      </c>
    </row>
    <row r="14" ht="13" customHeight="1" spans="2:10">
      <c r="B14" s="34" t="str">
        <f ca="1">IF(MONTH(B13)&lt;&gt;$J$3,"",IFERROR(VLOOKUP(B13,Holidays!$A$2:$B$400,2,FALSE),""))</f>
        <v/>
      </c>
      <c r="C14" s="35" t="str">
        <f ca="1">IF(MONTH(C13)&lt;&gt;$J$3,"",IFERROR(VLOOKUP(C13,Holidays!$A$2:$B$400,2,FALSE),""))</f>
        <v>Columbus Day</v>
      </c>
      <c r="D14" s="35" t="str">
        <f ca="1">IF(MONTH(D13)&lt;&gt;$J$3,"",IFERROR(VLOOKUP(D13,Holidays!$A$2:$B$400,2,FALSE),""))</f>
        <v/>
      </c>
      <c r="E14" s="35" t="str">
        <f ca="1">IF(MONTH(E13)&lt;&gt;$J$3,"",IFERROR(VLOOKUP(E13,Holidays!$A$2:$B$400,2,FALSE),""))</f>
        <v/>
      </c>
      <c r="F14" s="35" t="str">
        <f ca="1">IF(MONTH(F13)&lt;&gt;$J$3,"",IFERROR(VLOOKUP(F13,Holidays!$A$2:$B$400,2,FALSE),""))</f>
        <v/>
      </c>
      <c r="G14" s="35" t="str">
        <f ca="1">IF(MONTH(G13)&lt;&gt;$J$3,"",IFERROR(VLOOKUP(G13,Holidays!$A$2:$B$400,2,FALSE),""))</f>
        <v/>
      </c>
      <c r="H14" s="36" t="str">
        <f ca="1">IF(MONTH(H13)&lt;&gt;$J$3,"",IFERROR(VLOOKUP(H13,Holidays!$A$2:$B$400,2,FALSE),""))</f>
        <v/>
      </c>
    </row>
    <row r="15" ht="42" customHeight="1" spans="2:10">
      <c r="B15" s="37"/>
      <c r="C15" s="38"/>
      <c r="D15" s="38"/>
      <c r="E15" s="38"/>
      <c r="F15" s="38"/>
      <c r="G15" s="38"/>
      <c r="H15" s="39"/>
    </row>
    <row r="16" ht="16" customHeight="1" spans="2:10">
      <c r="B16" s="31">
        <f ca="1">$J$5+21</f>
        <v>46313</v>
      </c>
      <c r="C16" s="32">
        <f ca="1">$J$5+22</f>
        <v>46314</v>
      </c>
      <c r="D16" s="32">
        <f ca="1">$J$5+23</f>
        <v>46315</v>
      </c>
      <c r="E16" s="32">
        <f ca="1">$J$5+24</f>
        <v>46316</v>
      </c>
      <c r="F16" s="32">
        <f ca="1">$J$5+25</f>
        <v>46317</v>
      </c>
      <c r="G16" s="32">
        <f ca="1">$J$5+26</f>
        <v>46318</v>
      </c>
      <c r="H16" s="33">
        <f ca="1">$J$5+27</f>
        <v>46319</v>
      </c>
    </row>
    <row r="17" ht="13" customHeight="1" spans="2:8">
      <c r="B17" s="34" t="str">
        <f ca="1">IF(MONTH(B16)&lt;&gt;$J$3,"",IFERROR(VLOOKUP(B16,Holidays!$A$2:$B$400,2,FALSE),""))</f>
        <v/>
      </c>
      <c r="C17" s="35" t="str">
        <f ca="1">IF(MONTH(C16)&lt;&gt;$J$3,"",IFERROR(VLOOKUP(C16,Holidays!$A$2:$B$400,2,FALSE),""))</f>
        <v/>
      </c>
      <c r="D17" s="35" t="str">
        <f ca="1">IF(MONTH(D16)&lt;&gt;$J$3,"",IFERROR(VLOOKUP(D16,Holidays!$A$2:$B$400,2,FALSE),""))</f>
        <v/>
      </c>
      <c r="E17" s="35" t="str">
        <f ca="1">IF(MONTH(E16)&lt;&gt;$J$3,"",IFERROR(VLOOKUP(E16,Holidays!$A$2:$B$400,2,FALSE),""))</f>
        <v/>
      </c>
      <c r="F17" s="35" t="str">
        <f ca="1">IF(MONTH(F16)&lt;&gt;$J$3,"",IFERROR(VLOOKUP(F16,Holidays!$A$2:$B$400,2,FALSE),""))</f>
        <v/>
      </c>
      <c r="G17" s="35" t="str">
        <f ca="1">IF(MONTH(G16)&lt;&gt;$J$3,"",IFERROR(VLOOKUP(G16,Holidays!$A$2:$B$400,2,FALSE),""))</f>
        <v/>
      </c>
      <c r="H17" s="36" t="str">
        <f ca="1">IF(MONTH(H16)&lt;&gt;$J$3,"",IFERROR(VLOOKUP(H16,Holidays!$A$2:$B$400,2,FALSE),""))</f>
        <v/>
      </c>
    </row>
    <row r="18" ht="42" customHeight="1" spans="2:8">
      <c r="B18" s="37"/>
      <c r="C18" s="38"/>
      <c r="D18" s="38"/>
      <c r="E18" s="38"/>
      <c r="F18" s="38"/>
      <c r="G18" s="38"/>
      <c r="H18" s="39"/>
    </row>
    <row r="19" ht="16" customHeight="1" spans="2:8">
      <c r="B19" s="31">
        <f ca="1">$J$5+28</f>
        <v>46320</v>
      </c>
      <c r="C19" s="32">
        <f ca="1">$J$5+29</f>
        <v>46321</v>
      </c>
      <c r="D19" s="32">
        <f ca="1">$J$5+30</f>
        <v>46322</v>
      </c>
      <c r="E19" s="32">
        <f ca="1">$J$5+31</f>
        <v>46323</v>
      </c>
      <c r="F19" s="32">
        <f ca="1">$J$5+32</f>
        <v>46324</v>
      </c>
      <c r="G19" s="32">
        <f ca="1">$J$5+33</f>
        <v>46325</v>
      </c>
      <c r="H19" s="33">
        <f ca="1">$J$5+34</f>
        <v>46326</v>
      </c>
    </row>
    <row r="20" ht="13" customHeight="1" spans="2:8">
      <c r="B20" s="34" t="str">
        <f ca="1">IF(MONTH(B19)&lt;&gt;$J$3,"",IFERROR(VLOOKUP(B19,Holidays!$A$2:$B$400,2,FALSE),""))</f>
        <v/>
      </c>
      <c r="C20" s="35" t="str">
        <f ca="1">IF(MONTH(C19)&lt;&gt;$J$3,"",IFERROR(VLOOKUP(C19,Holidays!$A$2:$B$400,2,FALSE),""))</f>
        <v/>
      </c>
      <c r="D20" s="35" t="str">
        <f ca="1">IF(MONTH(D19)&lt;&gt;$J$3,"",IFERROR(VLOOKUP(D19,Holidays!$A$2:$B$400,2,FALSE),""))</f>
        <v/>
      </c>
      <c r="E20" s="35" t="str">
        <f ca="1">IF(MONTH(E19)&lt;&gt;$J$3,"",IFERROR(VLOOKUP(E19,Holidays!$A$2:$B$400,2,FALSE),""))</f>
        <v/>
      </c>
      <c r="F20" s="35" t="str">
        <f ca="1">IF(MONTH(F19)&lt;&gt;$J$3,"",IFERROR(VLOOKUP(F19,Holidays!$A$2:$B$400,2,FALSE),""))</f>
        <v/>
      </c>
      <c r="G20" s="35" t="str">
        <f ca="1">IF(MONTH(G19)&lt;&gt;$J$3,"",IFERROR(VLOOKUP(G19,Holidays!$A$2:$B$400,2,FALSE),""))</f>
        <v/>
      </c>
      <c r="H20" s="36" t="str">
        <f ca="1">IF(MONTH(H19)&lt;&gt;$J$3,"",IFERROR(VLOOKUP(H19,Holidays!$A$2:$B$400,2,FALSE),""))</f>
        <v/>
      </c>
    </row>
    <row r="21" ht="42" customHeight="1" spans="2:8">
      <c r="B21" s="37"/>
      <c r="C21" s="38"/>
      <c r="D21" s="38"/>
      <c r="E21" s="38"/>
      <c r="F21" s="38"/>
      <c r="G21" s="38"/>
      <c r="H21" s="39"/>
    </row>
    <row r="22" ht="16" customHeight="1" spans="2:8">
      <c r="B22" s="31">
        <f ca="1">$J$5+35</f>
        <v>46327</v>
      </c>
      <c r="C22" s="32">
        <f ca="1">$J$5+36</f>
        <v>46328</v>
      </c>
      <c r="D22" s="32">
        <f ca="1">$J$5+37</f>
        <v>46329</v>
      </c>
      <c r="E22" s="32">
        <f ca="1">$J$5+38</f>
        <v>46330</v>
      </c>
      <c r="F22" s="32">
        <f ca="1">$J$5+39</f>
        <v>46331</v>
      </c>
      <c r="G22" s="32">
        <f ca="1">$J$5+40</f>
        <v>46332</v>
      </c>
      <c r="H22" s="33">
        <f ca="1">$J$5+41</f>
        <v>46333</v>
      </c>
    </row>
    <row r="23" ht="13" customHeight="1" spans="2:8">
      <c r="B23" s="34" t="str">
        <f ca="1">IF(MONTH(B22)&lt;&gt;$J$3,"",IFERROR(VLOOKUP(B22,Holidays!$A$2:$B$400,2,FALSE),""))</f>
        <v/>
      </c>
      <c r="C23" s="35" t="str">
        <f ca="1">IF(MONTH(C22)&lt;&gt;$J$3,"",IFERROR(VLOOKUP(C22,Holidays!$A$2:$B$400,2,FALSE),""))</f>
        <v/>
      </c>
      <c r="D23" s="35" t="str">
        <f ca="1">IF(MONTH(D22)&lt;&gt;$J$3,"",IFERROR(VLOOKUP(D22,Holidays!$A$2:$B$400,2,FALSE),""))</f>
        <v/>
      </c>
      <c r="E23" s="35" t="str">
        <f ca="1">IF(MONTH(E22)&lt;&gt;$J$3,"",IFERROR(VLOOKUP(E22,Holidays!$A$2:$B$400,2,FALSE),""))</f>
        <v/>
      </c>
      <c r="F23" s="35" t="str">
        <f ca="1">IF(MONTH(F22)&lt;&gt;$J$3,"",IFERROR(VLOOKUP(F22,Holidays!$A$2:$B$400,2,FALSE),""))</f>
        <v/>
      </c>
      <c r="G23" s="35" t="str">
        <f ca="1">IF(MONTH(G22)&lt;&gt;$J$3,"",IFERROR(VLOOKUP(G22,Holidays!$A$2:$B$400,2,FALSE),""))</f>
        <v/>
      </c>
      <c r="H23" s="36" t="str">
        <f ca="1">IF(MONTH(H22)&lt;&gt;$J$3,"",IFERROR(VLOOKUP(H22,Holidays!$A$2:$B$400,2,FALSE),""))</f>
        <v/>
      </c>
    </row>
    <row r="24" ht="42" customHeight="1" spans="2:8">
      <c r="B24" s="40"/>
      <c r="C24" s="41"/>
      <c r="D24" s="41"/>
      <c r="E24" s="41"/>
      <c r="F24" s="41"/>
      <c r="G24" s="41"/>
      <c r="H24" s="42"/>
    </row>
    <row r="25" ht="10" customHeight="1"/>
    <row r="26" ht="20" customHeight="1" spans="2:8">
      <c r="B26" s="43" t="s">
        <v>6</v>
      </c>
      <c r="C26" s="44"/>
      <c r="D26" s="44"/>
      <c r="E26" s="44"/>
      <c r="F26" s="44"/>
      <c r="G26" s="44"/>
      <c r="H26" s="44"/>
    </row>
    <row r="27" ht="18" customHeight="1" spans="2:8">
      <c r="B27" s="45"/>
      <c r="C27" s="46"/>
      <c r="D27" s="46"/>
      <c r="E27" s="46"/>
      <c r="F27" s="46"/>
      <c r="G27" s="46"/>
      <c r="H27" s="46"/>
    </row>
    <row r="28" ht="18" customHeight="1" spans="2:8">
      <c r="B28" s="45"/>
      <c r="C28" s="46"/>
      <c r="D28" s="46"/>
      <c r="E28" s="46"/>
      <c r="F28" s="46"/>
      <c r="G28" s="46"/>
      <c r="H28" s="46"/>
    </row>
    <row r="29" ht="18" customHeight="1" spans="2:8">
      <c r="B29" s="45"/>
      <c r="C29" s="46"/>
      <c r="D29" s="46"/>
      <c r="E29" s="46"/>
      <c r="F29" s="46"/>
      <c r="G29" s="46"/>
      <c r="H29" s="46"/>
    </row>
    <row r="31" spans="2:8">
      <c r="B31" s="47" t="s">
        <v>7</v>
      </c>
    </row>
  </sheetData>
  <mergeCells count="7">
    <mergeCell ref="B2:H2"/>
    <mergeCell ref="B5:H5"/>
    <mergeCell ref="B26:H26"/>
    <mergeCell ref="B27:H27"/>
    <mergeCell ref="B28:H28"/>
    <mergeCell ref="B29:H29"/>
    <mergeCell ref="B31:H31"/>
  </mergeCells>
  <conditionalFormatting sqref="B7:H9">
    <cfRule type="expression" dxfId="0" priority="1" stopIfTrue="1">
      <formula>MONTH(B$7)&lt;&gt;$J$3</formula>
    </cfRule>
    <cfRule type="expression" dxfId="1" priority="2">
      <formula>OR(WEEKDAY(B$7)=1,WEEKDAY(B$7)=7)</formula>
    </cfRule>
  </conditionalFormatting>
  <conditionalFormatting sqref="B10:H12">
    <cfRule type="expression" dxfId="0" priority="3" stopIfTrue="1">
      <formula>MONTH(B$10)&lt;&gt;$J$3</formula>
    </cfRule>
    <cfRule type="expression" dxfId="1" priority="4">
      <formula>OR(WEEKDAY(B$10)=1,WEEKDAY(B$10)=7)</formula>
    </cfRule>
  </conditionalFormatting>
  <conditionalFormatting sqref="B13:H15">
    <cfRule type="expression" dxfId="0" priority="5" stopIfTrue="1">
      <formula>MONTH(B$13)&lt;&gt;$J$3</formula>
    </cfRule>
    <cfRule type="expression" dxfId="1" priority="6">
      <formula>OR(WEEKDAY(B$13)=1,WEEKDAY(B$13)=7)</formula>
    </cfRule>
  </conditionalFormatting>
  <conditionalFormatting sqref="B16:H18">
    <cfRule type="expression" dxfId="0" priority="7" stopIfTrue="1">
      <formula>MONTH(B$16)&lt;&gt;$J$3</formula>
    </cfRule>
    <cfRule type="expression" dxfId="1" priority="8">
      <formula>OR(WEEKDAY(B$16)=1,WEEKDAY(B$16)=7)</formula>
    </cfRule>
  </conditionalFormatting>
  <conditionalFormatting sqref="B19:H21">
    <cfRule type="expression" dxfId="0" priority="9" stopIfTrue="1">
      <formula>MONTH(B$19)&lt;&gt;$J$3</formula>
    </cfRule>
    <cfRule type="expression" dxfId="1" priority="10">
      <formula>OR(WEEKDAY(B$19)=1,WEEKDAY(B$19)=7)</formula>
    </cfRule>
  </conditionalFormatting>
  <conditionalFormatting sqref="B22:H24">
    <cfRule type="expression" dxfId="0" priority="11" stopIfTrue="1">
      <formula>MONTH(B$22)&lt;&gt;$J$3</formula>
    </cfRule>
    <cfRule type="expression" dxfId="1" priority="12">
      <formula>OR(WEEKDAY(B$22)=1,WEEKDAY(B$22)=7)</formula>
    </cfRule>
  </conditionalFormatting>
  <dataValidations count="3">
    <dataValidation type="whole" operator="between" showErrorMessage="1" errorTitle="Year" error="Please type a year, for example 2027." sqref="C3">
      <formula1>1900</formula1>
      <formula2>2100</formula2>
    </dataValidation>
    <dataValidation type="list" showErrorMessage="1" errorTitle="Month" error="Please choose a month from the list." sqref="E3">
      <formula1>"January,February,March,April,May,June,July,August,September,October,November,December"</formula1>
    </dataValidation>
    <dataValidation type="list" showErrorMessage="1" errorTitle="Week start" error="Please choose Sunday or Monday." sqref="G3">
      <formula1>"Sunday,Monday"</formula1>
    </dataValidation>
  </dataValidations>
  <hyperlinks>
    <hyperlink ref="B31" r:id="rId4" display="Make a custom calendar with your own events and photos: monthly-calendar.com"/>
  </hyperlinks>
  <printOptions horizontalCentered="1"/>
  <pageMargins left="0.3" right="0.3" top="0.3" bottom="0.3" header="0.1" footer="0.1"/>
  <pageSetup paperSize="1" orientation="landscape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1"/>
  <sheetViews>
    <sheetView showGridLines="0" workbookViewId="0">
      <pane ySplit="1" topLeftCell="A2" activePane="bottomLeft" state="frozen"/>
      <selection/>
      <selection pane="bottomLeft" activeCell="B8" sqref="B8"/>
    </sheetView>
  </sheetViews>
  <sheetFormatPr defaultColWidth="9" defaultRowHeight="19" customHeight="1" outlineLevelCol="1"/>
  <cols>
    <col min="1" max="1" width="19.4444444444444" style="9" customWidth="1"/>
    <col min="2" max="2" width="34.6666666666667" style="10" customWidth="1"/>
  </cols>
  <sheetData>
    <row r="1" customHeight="1" spans="1:2">
      <c r="A1" s="11" t="s">
        <v>8</v>
      </c>
      <c r="B1" s="12" t="s">
        <v>9</v>
      </c>
    </row>
    <row r="2" customHeight="1" spans="1:2">
      <c r="A2" s="13">
        <v>46023</v>
      </c>
      <c r="B2" s="14" t="s">
        <v>10</v>
      </c>
    </row>
    <row r="3" customHeight="1" spans="1:2">
      <c r="A3" s="13">
        <v>46041</v>
      </c>
      <c r="B3" s="14" t="s">
        <v>11</v>
      </c>
    </row>
    <row r="4" customHeight="1" spans="1:2">
      <c r="A4" s="13">
        <v>46069</v>
      </c>
      <c r="B4" s="14" t="s">
        <v>12</v>
      </c>
    </row>
    <row r="5" customHeight="1" spans="1:2">
      <c r="A5" s="13">
        <v>46167</v>
      </c>
      <c r="B5" s="14" t="s">
        <v>13</v>
      </c>
    </row>
    <row r="6" customHeight="1" spans="1:2">
      <c r="A6" s="13">
        <v>46192</v>
      </c>
      <c r="B6" s="14" t="s">
        <v>14</v>
      </c>
    </row>
    <row r="7" customHeight="1" spans="1:2">
      <c r="A7" s="13">
        <v>46206</v>
      </c>
      <c r="B7" s="14" t="s">
        <v>15</v>
      </c>
    </row>
    <row r="8" customHeight="1" spans="1:2">
      <c r="A8" s="13">
        <v>46207</v>
      </c>
      <c r="B8" s="14" t="s">
        <v>16</v>
      </c>
    </row>
    <row r="9" customHeight="1" spans="1:2">
      <c r="A9" s="13">
        <v>46272</v>
      </c>
      <c r="B9" s="14" t="s">
        <v>17</v>
      </c>
    </row>
    <row r="10" customHeight="1" spans="1:2">
      <c r="A10" s="13">
        <v>46307</v>
      </c>
      <c r="B10" s="14" t="s">
        <v>18</v>
      </c>
    </row>
    <row r="11" customHeight="1" spans="1:2">
      <c r="A11" s="13">
        <v>46337</v>
      </c>
      <c r="B11" s="14" t="s">
        <v>19</v>
      </c>
    </row>
    <row r="12" customHeight="1" spans="1:2">
      <c r="A12" s="13">
        <v>46352</v>
      </c>
      <c r="B12" s="14" t="s">
        <v>20</v>
      </c>
    </row>
    <row r="13" customHeight="1" spans="1:2">
      <c r="A13" s="13">
        <v>46381</v>
      </c>
      <c r="B13" s="14" t="s">
        <v>21</v>
      </c>
    </row>
    <row r="14" customHeight="1" spans="1:2">
      <c r="A14" s="13">
        <v>46388</v>
      </c>
      <c r="B14" s="14" t="s">
        <v>10</v>
      </c>
    </row>
    <row r="15" customHeight="1" spans="1:2">
      <c r="A15" s="13">
        <v>46405</v>
      </c>
      <c r="B15" s="14" t="s">
        <v>11</v>
      </c>
    </row>
    <row r="16" customHeight="1" spans="1:2">
      <c r="A16" s="13">
        <v>46433</v>
      </c>
      <c r="B16" s="14" t="s">
        <v>12</v>
      </c>
    </row>
    <row r="17" customHeight="1" spans="1:2">
      <c r="A17" s="13">
        <v>46538</v>
      </c>
      <c r="B17" s="14" t="s">
        <v>13</v>
      </c>
    </row>
    <row r="18" customHeight="1" spans="1:2">
      <c r="A18" s="13">
        <v>46556</v>
      </c>
      <c r="B18" s="14" t="s">
        <v>22</v>
      </c>
    </row>
    <row r="19" customHeight="1" spans="1:2">
      <c r="A19" s="13">
        <v>46557</v>
      </c>
      <c r="B19" s="14" t="s">
        <v>14</v>
      </c>
    </row>
    <row r="20" customHeight="1" spans="1:2">
      <c r="A20" s="13">
        <v>46572</v>
      </c>
      <c r="B20" s="14" t="s">
        <v>16</v>
      </c>
    </row>
    <row r="21" customHeight="1" spans="1:2">
      <c r="A21" s="13">
        <v>46573</v>
      </c>
      <c r="B21" s="14" t="s">
        <v>15</v>
      </c>
    </row>
    <row r="22" customHeight="1" spans="1:2">
      <c r="A22" s="13">
        <v>46636</v>
      </c>
      <c r="B22" s="14" t="s">
        <v>17</v>
      </c>
    </row>
    <row r="23" customHeight="1" spans="1:2">
      <c r="A23" s="13">
        <v>46671</v>
      </c>
      <c r="B23" s="14" t="s">
        <v>18</v>
      </c>
    </row>
    <row r="24" customHeight="1" spans="1:2">
      <c r="A24" s="13">
        <v>46702</v>
      </c>
      <c r="B24" s="14" t="s">
        <v>19</v>
      </c>
    </row>
    <row r="25" customHeight="1" spans="1:2">
      <c r="A25" s="13">
        <v>46716</v>
      </c>
      <c r="B25" s="14" t="s">
        <v>20</v>
      </c>
    </row>
    <row r="26" customHeight="1" spans="1:2">
      <c r="A26" s="13">
        <v>46745</v>
      </c>
      <c r="B26" s="14" t="s">
        <v>23</v>
      </c>
    </row>
    <row r="27" customHeight="1" spans="1:2">
      <c r="A27" s="13">
        <v>46746</v>
      </c>
      <c r="B27" s="14" t="s">
        <v>21</v>
      </c>
    </row>
    <row r="28" customHeight="1" spans="1:2">
      <c r="A28" s="13">
        <v>46752</v>
      </c>
      <c r="B28" s="14" t="s">
        <v>24</v>
      </c>
    </row>
    <row r="29" customHeight="1" spans="1:2">
      <c r="A29" s="13">
        <v>46753</v>
      </c>
      <c r="B29" s="14" t="s">
        <v>10</v>
      </c>
    </row>
    <row r="30" customHeight="1" spans="1:2">
      <c r="A30" s="13">
        <v>46769</v>
      </c>
      <c r="B30" s="14" t="s">
        <v>11</v>
      </c>
    </row>
    <row r="31" customHeight="1" spans="1:2">
      <c r="A31" s="13">
        <v>46804</v>
      </c>
      <c r="B31" s="14" t="s">
        <v>12</v>
      </c>
    </row>
    <row r="32" customHeight="1" spans="1:2">
      <c r="A32" s="13">
        <v>46902</v>
      </c>
      <c r="B32" s="14" t="s">
        <v>13</v>
      </c>
    </row>
    <row r="33" customHeight="1" spans="1:2">
      <c r="A33" s="13">
        <v>46923</v>
      </c>
      <c r="B33" s="14" t="s">
        <v>14</v>
      </c>
    </row>
    <row r="34" customHeight="1" spans="1:2">
      <c r="A34" s="13">
        <v>46938</v>
      </c>
      <c r="B34" s="14" t="s">
        <v>16</v>
      </c>
    </row>
    <row r="35" customHeight="1" spans="1:2">
      <c r="A35" s="13">
        <v>47000</v>
      </c>
      <c r="B35" s="14" t="s">
        <v>17</v>
      </c>
    </row>
    <row r="36" customHeight="1" spans="1:2">
      <c r="A36" s="13">
        <v>47035</v>
      </c>
      <c r="B36" s="14" t="s">
        <v>18</v>
      </c>
    </row>
    <row r="37" customHeight="1" spans="1:2">
      <c r="A37" s="13">
        <v>47067</v>
      </c>
      <c r="B37" s="14" t="s">
        <v>25</v>
      </c>
    </row>
    <row r="38" customHeight="1" spans="1:2">
      <c r="A38" s="13">
        <v>47068</v>
      </c>
      <c r="B38" s="14" t="s">
        <v>19</v>
      </c>
    </row>
    <row r="39" customHeight="1" spans="1:2">
      <c r="A39" s="13">
        <v>47080</v>
      </c>
      <c r="B39" s="14" t="s">
        <v>20</v>
      </c>
    </row>
    <row r="40" customHeight="1" spans="1:2">
      <c r="A40" s="13">
        <v>47112</v>
      </c>
      <c r="B40" s="14" t="s">
        <v>21</v>
      </c>
    </row>
    <row r="41" customHeight="1" spans="1:2">
      <c r="A41" s="13">
        <v>47119</v>
      </c>
      <c r="B41" s="14" t="s">
        <v>10</v>
      </c>
    </row>
    <row r="42" customHeight="1" spans="1:2">
      <c r="A42" s="13">
        <v>47133</v>
      </c>
      <c r="B42" s="14" t="s">
        <v>11</v>
      </c>
    </row>
    <row r="43" customHeight="1" spans="1:2">
      <c r="A43" s="13">
        <v>47138</v>
      </c>
      <c r="B43" s="14" t="s">
        <v>26</v>
      </c>
    </row>
    <row r="44" customHeight="1" spans="1:2">
      <c r="A44" s="13">
        <v>47168</v>
      </c>
      <c r="B44" s="14" t="s">
        <v>12</v>
      </c>
    </row>
    <row r="45" customHeight="1" spans="1:2">
      <c r="A45" s="13">
        <v>47266</v>
      </c>
      <c r="B45" s="14" t="s">
        <v>13</v>
      </c>
    </row>
    <row r="46" customHeight="1" spans="1:2">
      <c r="A46" s="13">
        <v>47288</v>
      </c>
      <c r="B46" s="14" t="s">
        <v>14</v>
      </c>
    </row>
    <row r="47" customHeight="1" spans="1:2">
      <c r="A47" s="13">
        <v>47303</v>
      </c>
      <c r="B47" s="14" t="s">
        <v>16</v>
      </c>
    </row>
    <row r="48" customHeight="1" spans="1:2">
      <c r="A48" s="13">
        <v>47364</v>
      </c>
      <c r="B48" s="14" t="s">
        <v>17</v>
      </c>
    </row>
    <row r="49" customHeight="1" spans="1:2">
      <c r="A49" s="13">
        <v>47399</v>
      </c>
      <c r="B49" s="14" t="s">
        <v>18</v>
      </c>
    </row>
    <row r="50" customHeight="1" spans="1:2">
      <c r="A50" s="13">
        <v>47433</v>
      </c>
      <c r="B50" s="14" t="s">
        <v>19</v>
      </c>
    </row>
    <row r="51" customHeight="1" spans="1:2">
      <c r="A51" s="13">
        <v>47434</v>
      </c>
      <c r="B51" s="14" t="s">
        <v>25</v>
      </c>
    </row>
    <row r="52" customHeight="1" spans="1:2">
      <c r="A52" s="13">
        <v>47444</v>
      </c>
      <c r="B52" s="14" t="s">
        <v>20</v>
      </c>
    </row>
    <row r="53" customHeight="1" spans="1:2">
      <c r="A53" s="13">
        <v>47477</v>
      </c>
      <c r="B53" s="14" t="s">
        <v>21</v>
      </c>
    </row>
    <row r="54" customHeight="1" spans="1:2">
      <c r="A54" s="13">
        <v>47484</v>
      </c>
      <c r="B54" s="14" t="s">
        <v>10</v>
      </c>
    </row>
    <row r="55" customHeight="1" spans="1:2">
      <c r="A55" s="13">
        <v>47504</v>
      </c>
      <c r="B55" s="14" t="s">
        <v>11</v>
      </c>
    </row>
    <row r="56" customHeight="1" spans="1:2">
      <c r="A56" s="13">
        <v>47532</v>
      </c>
      <c r="B56" s="14" t="s">
        <v>12</v>
      </c>
    </row>
    <row r="57" customHeight="1" spans="1:2">
      <c r="A57" s="13">
        <v>47630</v>
      </c>
      <c r="B57" s="14" t="s">
        <v>13</v>
      </c>
    </row>
    <row r="58" customHeight="1" spans="1:2">
      <c r="A58" s="13">
        <v>47653</v>
      </c>
      <c r="B58" s="14" t="s">
        <v>14</v>
      </c>
    </row>
    <row r="59" customHeight="1" spans="1:2">
      <c r="A59" s="13">
        <v>47668</v>
      </c>
      <c r="B59" s="14" t="s">
        <v>16</v>
      </c>
    </row>
    <row r="60" customHeight="1" spans="1:2">
      <c r="A60" s="13">
        <v>47728</v>
      </c>
      <c r="B60" s="14" t="s">
        <v>17</v>
      </c>
    </row>
    <row r="61" customHeight="1" spans="1:2">
      <c r="A61" s="13">
        <v>47770</v>
      </c>
      <c r="B61" s="14" t="s">
        <v>18</v>
      </c>
    </row>
    <row r="62" customHeight="1" spans="1:2">
      <c r="A62" s="13">
        <v>47798</v>
      </c>
      <c r="B62" s="14" t="s">
        <v>19</v>
      </c>
    </row>
    <row r="63" customHeight="1" spans="1:2">
      <c r="A63" s="13">
        <v>47815</v>
      </c>
      <c r="B63" s="14" t="s">
        <v>20</v>
      </c>
    </row>
    <row r="64" customHeight="1" spans="1:2">
      <c r="A64" s="13">
        <v>47842</v>
      </c>
      <c r="B64" s="14" t="s">
        <v>21</v>
      </c>
    </row>
    <row r="65" customHeight="1" spans="1:2">
      <c r="A65" s="13">
        <v>47849</v>
      </c>
      <c r="B65" s="14" t="s">
        <v>10</v>
      </c>
    </row>
    <row r="66" customHeight="1" spans="1:2">
      <c r="A66" s="13">
        <v>47868</v>
      </c>
      <c r="B66" s="14" t="s">
        <v>11</v>
      </c>
    </row>
    <row r="67" customHeight="1" spans="1:2">
      <c r="A67" s="13">
        <v>47896</v>
      </c>
      <c r="B67" s="14" t="s">
        <v>27</v>
      </c>
    </row>
    <row r="68" customHeight="1" spans="1:2">
      <c r="A68" s="13">
        <v>47994</v>
      </c>
      <c r="B68" s="14" t="s">
        <v>13</v>
      </c>
    </row>
    <row r="69" customHeight="1" spans="1:2">
      <c r="A69" s="13">
        <v>48018</v>
      </c>
      <c r="B69" s="14" t="s">
        <v>14</v>
      </c>
    </row>
    <row r="70" customHeight="1" spans="1:2">
      <c r="A70" s="13">
        <v>48033</v>
      </c>
      <c r="B70" s="14" t="s">
        <v>16</v>
      </c>
    </row>
    <row r="71" customHeight="1" spans="1:2">
      <c r="A71" s="13">
        <v>48092</v>
      </c>
      <c r="B71" s="14" t="s">
        <v>17</v>
      </c>
    </row>
    <row r="72" customHeight="1" spans="1:2">
      <c r="A72" s="13">
        <v>48134</v>
      </c>
      <c r="B72" s="14" t="s">
        <v>18</v>
      </c>
    </row>
    <row r="73" customHeight="1" spans="1:2">
      <c r="A73" s="13">
        <v>48163</v>
      </c>
      <c r="B73" s="14" t="s">
        <v>19</v>
      </c>
    </row>
    <row r="74" customHeight="1" spans="1:2">
      <c r="A74" s="13">
        <v>48179</v>
      </c>
      <c r="B74" s="14" t="s">
        <v>20</v>
      </c>
    </row>
    <row r="75" customHeight="1" spans="1:2">
      <c r="A75" s="13">
        <v>48207</v>
      </c>
      <c r="B75" s="14" t="s">
        <v>21</v>
      </c>
    </row>
    <row r="76" customHeight="1" spans="1:2">
      <c r="A76" s="13">
        <v>48214</v>
      </c>
      <c r="B76" s="14" t="s">
        <v>10</v>
      </c>
    </row>
    <row r="77" customHeight="1" spans="1:2">
      <c r="A77" s="13">
        <v>48232</v>
      </c>
      <c r="B77" s="14" t="s">
        <v>11</v>
      </c>
    </row>
    <row r="78" customHeight="1" spans="1:2">
      <c r="A78" s="13">
        <v>48260</v>
      </c>
      <c r="B78" s="14" t="s">
        <v>27</v>
      </c>
    </row>
    <row r="79" customHeight="1" spans="1:2">
      <c r="A79" s="13">
        <v>48365</v>
      </c>
      <c r="B79" s="14" t="s">
        <v>13</v>
      </c>
    </row>
    <row r="80" customHeight="1" spans="1:2">
      <c r="A80" s="13">
        <v>48383</v>
      </c>
      <c r="B80" s="14" t="s">
        <v>22</v>
      </c>
    </row>
    <row r="81" customHeight="1" spans="1:2">
      <c r="A81" s="13">
        <v>48384</v>
      </c>
      <c r="B81" s="14" t="s">
        <v>14</v>
      </c>
    </row>
    <row r="82" customHeight="1" spans="1:2">
      <c r="A82" s="13">
        <v>48399</v>
      </c>
      <c r="B82" s="14" t="s">
        <v>16</v>
      </c>
    </row>
    <row r="83" customHeight="1" spans="1:2">
      <c r="A83" s="13">
        <v>48400</v>
      </c>
      <c r="B83" s="14" t="s">
        <v>15</v>
      </c>
    </row>
    <row r="84" customHeight="1" spans="1:2">
      <c r="A84" s="13">
        <v>48463</v>
      </c>
      <c r="B84" s="14" t="s">
        <v>17</v>
      </c>
    </row>
    <row r="85" customHeight="1" spans="1:2">
      <c r="A85" s="13">
        <v>48498</v>
      </c>
      <c r="B85" s="14" t="s">
        <v>18</v>
      </c>
    </row>
    <row r="86" customHeight="1" spans="1:2">
      <c r="A86" s="13">
        <v>48529</v>
      </c>
      <c r="B86" s="14" t="s">
        <v>19</v>
      </c>
    </row>
    <row r="87" customHeight="1" spans="1:2">
      <c r="A87" s="13">
        <v>48543</v>
      </c>
      <c r="B87" s="14" t="s">
        <v>20</v>
      </c>
    </row>
    <row r="88" customHeight="1" spans="1:2">
      <c r="A88" s="13">
        <v>48572</v>
      </c>
      <c r="B88" s="14" t="s">
        <v>23</v>
      </c>
    </row>
    <row r="89" customHeight="1" spans="1:2">
      <c r="A89" s="13">
        <v>48573</v>
      </c>
      <c r="B89" s="14" t="s">
        <v>21</v>
      </c>
    </row>
    <row r="90" customHeight="1" spans="1:2">
      <c r="A90" s="13">
        <v>48579</v>
      </c>
      <c r="B90" s="14" t="s">
        <v>24</v>
      </c>
    </row>
    <row r="91" customHeight="1" spans="1:2">
      <c r="A91" s="13">
        <v>48580</v>
      </c>
      <c r="B91" s="14" t="s">
        <v>10</v>
      </c>
    </row>
    <row r="92" customHeight="1" spans="1:2">
      <c r="A92" s="13">
        <v>48596</v>
      </c>
      <c r="B92" s="14" t="s">
        <v>11</v>
      </c>
    </row>
    <row r="93" customHeight="1" spans="1:2">
      <c r="A93" s="13">
        <v>48599</v>
      </c>
      <c r="B93" s="14" t="s">
        <v>26</v>
      </c>
    </row>
    <row r="94" customHeight="1" spans="1:2">
      <c r="A94" s="13">
        <v>48631</v>
      </c>
      <c r="B94" s="14" t="s">
        <v>27</v>
      </c>
    </row>
    <row r="95" customHeight="1" spans="1:2">
      <c r="A95" s="13">
        <v>48729</v>
      </c>
      <c r="B95" s="14" t="s">
        <v>13</v>
      </c>
    </row>
    <row r="96" customHeight="1" spans="1:2">
      <c r="A96" s="13">
        <v>48749</v>
      </c>
      <c r="B96" s="14" t="s">
        <v>14</v>
      </c>
    </row>
    <row r="97" customHeight="1" spans="1:2">
      <c r="A97" s="13">
        <v>48750</v>
      </c>
      <c r="B97" s="14" t="s">
        <v>22</v>
      </c>
    </row>
    <row r="98" customHeight="1" spans="1:2">
      <c r="A98" s="13">
        <v>48764</v>
      </c>
      <c r="B98" s="14" t="s">
        <v>16</v>
      </c>
    </row>
    <row r="99" customHeight="1" spans="1:2">
      <c r="A99" s="13">
        <v>48827</v>
      </c>
      <c r="B99" s="14" t="s">
        <v>17</v>
      </c>
    </row>
    <row r="100" customHeight="1" spans="1:2">
      <c r="A100" s="13">
        <v>48862</v>
      </c>
      <c r="B100" s="14" t="s">
        <v>18</v>
      </c>
    </row>
    <row r="101" customHeight="1" spans="1:2">
      <c r="A101" s="13">
        <v>48894</v>
      </c>
      <c r="B101" s="14" t="s">
        <v>19</v>
      </c>
    </row>
    <row r="102" customHeight="1" spans="1:2">
      <c r="A102" s="13">
        <v>48907</v>
      </c>
      <c r="B102" s="14" t="s">
        <v>20</v>
      </c>
    </row>
    <row r="103" customHeight="1" spans="1:2">
      <c r="A103" s="13">
        <v>48938</v>
      </c>
      <c r="B103" s="14" t="s">
        <v>21</v>
      </c>
    </row>
    <row r="104" customHeight="1" spans="1:2">
      <c r="A104" s="13">
        <v>48939</v>
      </c>
      <c r="B104" s="14" t="s">
        <v>23</v>
      </c>
    </row>
    <row r="105" customHeight="1" spans="1:2">
      <c r="A105" s="13">
        <v>48945</v>
      </c>
      <c r="B105" s="14" t="s">
        <v>10</v>
      </c>
    </row>
    <row r="106" customHeight="1" spans="1:2">
      <c r="A106" s="13">
        <v>48946</v>
      </c>
      <c r="B106" s="14" t="s">
        <v>24</v>
      </c>
    </row>
    <row r="107" customHeight="1" spans="1:2">
      <c r="A107" s="13">
        <v>48960</v>
      </c>
      <c r="B107" s="14" t="s">
        <v>11</v>
      </c>
    </row>
    <row r="108" customHeight="1" spans="1:2">
      <c r="A108" s="13">
        <v>48995</v>
      </c>
      <c r="B108" s="14" t="s">
        <v>27</v>
      </c>
    </row>
    <row r="109" customHeight="1" spans="1:2">
      <c r="A109" s="13">
        <v>49093</v>
      </c>
      <c r="B109" s="14" t="s">
        <v>13</v>
      </c>
    </row>
    <row r="110" customHeight="1" spans="1:2">
      <c r="A110" s="13">
        <v>49114</v>
      </c>
      <c r="B110" s="14" t="s">
        <v>14</v>
      </c>
    </row>
    <row r="111" customHeight="1" spans="1:2">
      <c r="A111" s="13">
        <v>49129</v>
      </c>
      <c r="B111" s="14" t="s">
        <v>16</v>
      </c>
    </row>
    <row r="112" customHeight="1" spans="1:2">
      <c r="A112" s="13">
        <v>49191</v>
      </c>
      <c r="B112" s="14" t="s">
        <v>17</v>
      </c>
    </row>
    <row r="113" customHeight="1" spans="1:2">
      <c r="A113" s="13">
        <v>49226</v>
      </c>
      <c r="B113" s="14" t="s">
        <v>18</v>
      </c>
    </row>
    <row r="114" customHeight="1" spans="1:2">
      <c r="A114" s="13">
        <v>49258</v>
      </c>
      <c r="B114" s="14" t="s">
        <v>25</v>
      </c>
    </row>
    <row r="115" customHeight="1" spans="1:2">
      <c r="A115" s="13">
        <v>49259</v>
      </c>
      <c r="B115" s="14" t="s">
        <v>19</v>
      </c>
    </row>
    <row r="116" customHeight="1" spans="1:2">
      <c r="A116" s="13">
        <v>49271</v>
      </c>
      <c r="B116" s="14" t="s">
        <v>20</v>
      </c>
    </row>
    <row r="117" customHeight="1" spans="1:2">
      <c r="A117" s="13">
        <v>49303</v>
      </c>
      <c r="B117" s="14" t="s">
        <v>21</v>
      </c>
    </row>
    <row r="118" customHeight="1" spans="1:2">
      <c r="A118" s="13">
        <v>49310</v>
      </c>
      <c r="B118" s="14" t="s">
        <v>10</v>
      </c>
    </row>
    <row r="119" customHeight="1" spans="1:2">
      <c r="A119" s="13">
        <v>49324</v>
      </c>
      <c r="B119" s="14" t="s">
        <v>11</v>
      </c>
    </row>
    <row r="120" customHeight="1" spans="1:2">
      <c r="A120" s="13">
        <v>49359</v>
      </c>
      <c r="B120" s="14" t="s">
        <v>27</v>
      </c>
    </row>
    <row r="121" customHeight="1" spans="1:2">
      <c r="A121" s="13">
        <v>49457</v>
      </c>
      <c r="B121" s="14" t="s">
        <v>13</v>
      </c>
    </row>
    <row r="122" customHeight="1" spans="1:2">
      <c r="A122" s="13">
        <v>49479</v>
      </c>
      <c r="B122" s="14" t="s">
        <v>14</v>
      </c>
    </row>
    <row r="123" customHeight="1" spans="1:2">
      <c r="A123" s="13">
        <v>49494</v>
      </c>
      <c r="B123" s="14" t="s">
        <v>16</v>
      </c>
    </row>
    <row r="124" customHeight="1" spans="1:2">
      <c r="A124" s="13">
        <v>49555</v>
      </c>
      <c r="B124" s="14" t="s">
        <v>17</v>
      </c>
    </row>
    <row r="125" customHeight="1" spans="1:2">
      <c r="A125" s="13">
        <v>49590</v>
      </c>
      <c r="B125" s="14" t="s">
        <v>18</v>
      </c>
    </row>
    <row r="126" customHeight="1" spans="1:2">
      <c r="A126" s="13">
        <v>49624</v>
      </c>
      <c r="B126" s="14" t="s">
        <v>19</v>
      </c>
    </row>
    <row r="127" customHeight="1" spans="1:2">
      <c r="A127" s="13">
        <v>49625</v>
      </c>
      <c r="B127" s="14" t="s">
        <v>25</v>
      </c>
    </row>
    <row r="128" customHeight="1" spans="1:2">
      <c r="A128" s="13">
        <v>49635</v>
      </c>
      <c r="B128" s="14" t="s">
        <v>20</v>
      </c>
    </row>
    <row r="129" customHeight="1" spans="1:2">
      <c r="A129" s="13">
        <v>49668</v>
      </c>
      <c r="B129" s="14" t="s">
        <v>21</v>
      </c>
    </row>
    <row r="131" customHeight="1" spans="1:2">
      <c r="A131" s="15" t="s">
        <v>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C13"/>
  <sheetViews>
    <sheetView showGridLines="0" workbookViewId="0">
      <selection activeCell="B2" sqref="B2:C11"/>
    </sheetView>
  </sheetViews>
  <sheetFormatPr defaultColWidth="9" defaultRowHeight="14.4" outlineLevelCol="2"/>
  <cols>
    <col min="1" max="1" width="2" customWidth="1"/>
    <col min="2" max="2" width="17.5555555555556" customWidth="1"/>
    <col min="3" max="3" width="72" customWidth="1"/>
  </cols>
  <sheetData>
    <row r="2" ht="21" spans="2:3">
      <c r="B2" s="1" t="s">
        <v>29</v>
      </c>
      <c r="C2" s="2"/>
    </row>
    <row r="3" ht="30" customHeight="1" spans="2:3">
      <c r="B3" s="3" t="s">
        <v>30</v>
      </c>
      <c r="C3" s="4" t="s">
        <v>31</v>
      </c>
    </row>
    <row r="4" ht="30" customHeight="1" spans="2:3">
      <c r="B4" s="3" t="s">
        <v>32</v>
      </c>
      <c r="C4" s="4" t="s">
        <v>33</v>
      </c>
    </row>
    <row r="5" ht="30" customHeight="1" spans="2:3">
      <c r="B5" s="3" t="s">
        <v>34</v>
      </c>
      <c r="C5" s="4" t="s">
        <v>35</v>
      </c>
    </row>
    <row r="6" ht="30" customHeight="1" spans="2:3">
      <c r="B6" s="3" t="s">
        <v>36</v>
      </c>
      <c r="C6" s="4" t="s">
        <v>37</v>
      </c>
    </row>
    <row r="7" ht="30" customHeight="1" spans="2:3">
      <c r="B7" s="3" t="s">
        <v>38</v>
      </c>
      <c r="C7" s="4" t="s">
        <v>39</v>
      </c>
    </row>
    <row r="8" ht="30" customHeight="1" spans="2:3">
      <c r="B8" s="3" t="s">
        <v>40</v>
      </c>
      <c r="C8" s="4" t="s">
        <v>41</v>
      </c>
    </row>
    <row r="9" ht="30" customHeight="1" spans="2:3">
      <c r="B9" s="3" t="s">
        <v>42</v>
      </c>
      <c r="C9" s="4" t="s">
        <v>43</v>
      </c>
    </row>
    <row r="10" ht="30" customHeight="1" spans="2:3">
      <c r="B10" s="3" t="s">
        <v>44</v>
      </c>
      <c r="C10" s="4" t="s">
        <v>45</v>
      </c>
    </row>
    <row r="11" ht="30" customHeight="1" spans="2:3">
      <c r="B11" s="5" t="s">
        <v>46</v>
      </c>
      <c r="C11" s="6" t="s">
        <v>47</v>
      </c>
    </row>
    <row r="13" spans="2:3">
      <c r="B13" s="7" t="s">
        <v>48</v>
      </c>
      <c r="C13" s="8"/>
    </row>
  </sheetData>
  <mergeCells count="2">
    <mergeCell ref="B2:C2"/>
    <mergeCell ref="B13:C13"/>
  </mergeCells>
  <hyperlinks>
    <hyperlink ref="B13" r:id="rId1" display="https://monthly-calendar.com/custom-calendar/"/>
  </hyperlink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Monthly Calendar</vt:lpstr>
      <vt:lpstr>Holidays</vt:lpstr>
      <vt:lpstr>How to Use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Calendar</dc:title>
  <dc:subject>Free customizable monthly calendar template</dc:subject>
  <dc:creator>Monthly-Calendar.com</dc:creator>
  <cp:keywords>monthly calendar, custom calendar, excel calendar template</cp:keywords>
  <cp:lastModifiedBy>arpit</cp:lastModifiedBy>
  <dcterms:created xsi:type="dcterms:W3CDTF">2026-10-04T20:05:00Z</dcterms:created>
  <dcterms:modified xsi:type="dcterms:W3CDTF">2026-10-04T20:26:57Z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4AE0014F9C514497A60866E4F469BBAF_12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